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4805" windowHeight="8010"/>
  </bookViews>
  <sheets>
    <sheet name="Absolutní" sheetId="1" r:id="rId1"/>
    <sheet name="2WD" sheetId="3" r:id="rId2"/>
    <sheet name="Klasic" sheetId="4" r:id="rId3"/>
    <sheet name="Ženy a dívky" sheetId="8" r:id="rId4"/>
    <sheet name="Super Junior" sheetId="5" r:id="rId5"/>
    <sheet name="Junior" sheetId="6" r:id="rId6"/>
    <sheet name="50+" sheetId="7" r:id="rId7"/>
    <sheet name="Týmy" sheetId="2" r:id="rId8"/>
  </sheets>
  <definedNames>
    <definedName name="_xlnm.Print_Area" localSheetId="0">Absolutní!$A$1:$Y$34</definedName>
    <definedName name="Z_EA446369_DB98_4FE6_9FDD_08ED10B401CA_.wvu.Cols" localSheetId="1" hidden="1">'2WD'!#REF!</definedName>
    <definedName name="Z_EA446369_DB98_4FE6_9FDD_08ED10B401CA_.wvu.Cols" localSheetId="6" hidden="1">'50+'!#REF!</definedName>
    <definedName name="Z_EA446369_DB98_4FE6_9FDD_08ED10B401CA_.wvu.Cols" localSheetId="0" hidden="1">Absolutní!#REF!</definedName>
    <definedName name="Z_EA446369_DB98_4FE6_9FDD_08ED10B401CA_.wvu.Cols" localSheetId="5" hidden="1">Junior!#REF!</definedName>
    <definedName name="Z_EA446369_DB98_4FE6_9FDD_08ED10B401CA_.wvu.Cols" localSheetId="2" hidden="1">Klasic!#REF!</definedName>
    <definedName name="Z_EA446369_DB98_4FE6_9FDD_08ED10B401CA_.wvu.Cols" localSheetId="3" hidden="1">'Ženy a dívky'!#REF!</definedName>
    <definedName name="Z_EA446369_DB98_4FE6_9FDD_08ED10B401CA_.wvu.PrintArea" localSheetId="0" hidden="1">Absolutní!$A$1:$Y$34</definedName>
  </definedNames>
  <calcPr calcId="144525"/>
  <customWorkbookViews>
    <customWorkbookView name="Martin – osobní zobrazení" guid="{EA446369-DB98-4FE6-9FDD-08ED10B401CA}" mergeInterval="0" personalView="1" maximized="1" windowWidth="1920" windowHeight="854" activeSheetId="1"/>
  </customWorkbookViews>
</workbook>
</file>

<file path=xl/calcChain.xml><?xml version="1.0" encoding="utf-8"?>
<calcChain xmlns="http://schemas.openxmlformats.org/spreadsheetml/2006/main">
  <c r="F3" i="1" l="1"/>
  <c r="G16" i="2"/>
  <c r="G8" i="2"/>
  <c r="G11" i="2"/>
  <c r="G13" i="2"/>
  <c r="G10" i="2"/>
  <c r="E10" i="2" s="1"/>
  <c r="G9" i="2"/>
  <c r="G6" i="2"/>
  <c r="E6" i="2" s="1"/>
  <c r="G5" i="2"/>
  <c r="E5" i="2" s="1"/>
  <c r="G3" i="2"/>
  <c r="G4" i="2"/>
  <c r="E4" i="2" s="1"/>
  <c r="E3" i="2"/>
  <c r="E7" i="2"/>
  <c r="E9" i="2"/>
  <c r="E13" i="2"/>
  <c r="E12" i="2"/>
  <c r="E11" i="2"/>
  <c r="E14" i="2"/>
  <c r="E15" i="2"/>
  <c r="E8" i="2"/>
  <c r="E16" i="2"/>
  <c r="F7" i="8"/>
  <c r="F6" i="8"/>
  <c r="F5" i="8"/>
  <c r="F4" i="8"/>
  <c r="F3" i="8"/>
  <c r="F12" i="7"/>
  <c r="F11" i="7"/>
  <c r="F10" i="7"/>
  <c r="F9" i="7"/>
  <c r="F8" i="7"/>
  <c r="F7" i="7"/>
  <c r="F6" i="7"/>
  <c r="F5" i="7"/>
  <c r="F4" i="7"/>
  <c r="F3" i="7"/>
  <c r="F4" i="6"/>
  <c r="F3" i="6"/>
  <c r="F6" i="4"/>
  <c r="F4" i="4"/>
  <c r="F5" i="4"/>
  <c r="F3" i="4"/>
  <c r="F4" i="3"/>
  <c r="F5" i="3"/>
  <c r="F3" i="3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</calcChain>
</file>

<file path=xl/sharedStrings.xml><?xml version="1.0" encoding="utf-8"?>
<sst xmlns="http://schemas.openxmlformats.org/spreadsheetml/2006/main" count="349" uniqueCount="181">
  <si>
    <t>Pořadí</t>
  </si>
  <si>
    <t>Bozkov</t>
  </si>
  <si>
    <t>Mělnické Vtelno</t>
  </si>
  <si>
    <t>Fryšták</t>
  </si>
  <si>
    <t>Nedachlebice</t>
  </si>
  <si>
    <t>Humpolec</t>
  </si>
  <si>
    <t>Šumvald</t>
  </si>
  <si>
    <t>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</si>
  <si>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</si>
  <si>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</si>
  <si>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</si>
  <si>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</si>
  <si>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</si>
  <si>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</si>
  <si>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</si>
  <si>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</si>
  <si>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</si>
  <si>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</si>
  <si>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</si>
  <si>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</si>
  <si>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</si>
  <si>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</si>
  <si>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</si>
  <si>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</si>
  <si>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</si>
  <si>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</si>
  <si>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</si>
  <si>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</si>
  <si>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</si>
  <si>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</si>
  <si>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</si>
  <si>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</si>
  <si>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</si>
  <si>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</si>
  <si>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</si>
  <si>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</si>
  <si>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</si>
  <si>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</si>
  <si>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</si>
  <si>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Soutěžící</t>
  </si>
  <si>
    <t>Škoda Fabia RS Rally2
Xray T4 '21 evo</t>
  </si>
  <si>
    <t>Model</t>
  </si>
  <si>
    <t>Peugeot 306 Maxi
Xray T4 '21 F evo</t>
  </si>
  <si>
    <t>Toyota GR Yaris Rally2
TUX Evo2</t>
  </si>
  <si>
    <t>VW Polo R WRC
TUX Evo2</t>
  </si>
  <si>
    <t>Citroen DS3 WRC
Xray T3 S26</t>
  </si>
  <si>
    <r>
      <t>Lancia Ypsilon Rally2 HF Integrale</t>
    </r>
    <r>
      <rPr>
        <sz val="11"/>
        <color theme="1"/>
        <rFont val="Calibri"/>
        <family val="2"/>
        <scheme val="minor"/>
      </rPr>
      <t xml:space="preserve">
TUX kit EVO2</t>
    </r>
  </si>
  <si>
    <t>Škoda Fabia RS Rally2
Xray XB4 TUX evo.1/Xray MSRNVT</t>
  </si>
  <si>
    <t>Škoda Fabia RS Rally2
Xray T3</t>
  </si>
  <si>
    <t>Citroen DS3 WRC
Xray T3</t>
  </si>
  <si>
    <t>Ford Puma Rally1
TUX evo1</t>
  </si>
  <si>
    <t>Škoda Fabia R5
Xbray25</t>
  </si>
  <si>
    <t>Ford Puma Rally1
Xray T2 009 / Xray T4 20'</t>
  </si>
  <si>
    <t>Subaru Impreza WRC
TUX Evo2</t>
  </si>
  <si>
    <t>Ford Fiesta RS WRC
EmbieRacing Ralcon T3</t>
  </si>
  <si>
    <t>Toyota Celica Turbo
Xray T3</t>
  </si>
  <si>
    <t>Škoda Fabia RS Rally2
xb4 Tux Evo II 25</t>
  </si>
  <si>
    <t>Peugeot 306 Maxi
Tamiya XV-01</t>
  </si>
  <si>
    <t>Ford Fiesta RS WRC
Xray</t>
  </si>
  <si>
    <t>Ford Fiesta R2
EmbieRacing Ralcon T2 009</t>
  </si>
  <si>
    <t>Škoda Fabia R5
RCiA 01 evo</t>
  </si>
  <si>
    <t>Ford Puma Rally1
Xray T4</t>
  </si>
  <si>
    <t>Ford Puma Rally1
Xray T2 009 evo DTS</t>
  </si>
  <si>
    <t>VW Polo GTI R5
Xray T3R</t>
  </si>
  <si>
    <t>Audi RS1
Tamiya MF-01 Pro-MI</t>
  </si>
  <si>
    <t>Ford Puma Rally1
Xray</t>
  </si>
  <si>
    <t xml:space="preserve">Mazda 2
Tamiya MF-01 Pro-M Evo25 </t>
  </si>
  <si>
    <t>Lancia Delta
Tamiya TT02</t>
  </si>
  <si>
    <t>1. místo
90+8</t>
  </si>
  <si>
    <t>2. místo
80+5</t>
  </si>
  <si>
    <t>3. místo
72+7</t>
  </si>
  <si>
    <t>4. místo
66+2</t>
  </si>
  <si>
    <t>5. místo
60+6</t>
  </si>
  <si>
    <t>6. místo
55+3</t>
  </si>
  <si>
    <t>7. místo
50+4</t>
  </si>
  <si>
    <t>8. místo
46+0</t>
  </si>
  <si>
    <t>9. místo
42+0</t>
  </si>
  <si>
    <t>10. místo
38+0</t>
  </si>
  <si>
    <t>11. místo
34+0</t>
  </si>
  <si>
    <t>12. místo
31+1</t>
  </si>
  <si>
    <t>13. místo
28+0</t>
  </si>
  <si>
    <t>14. místo 
25+0</t>
  </si>
  <si>
    <t>15. místo
22+0</t>
  </si>
  <si>
    <t>16. místo
20+0</t>
  </si>
  <si>
    <t>17. místo
18+0</t>
  </si>
  <si>
    <t>18. místo
16+0</t>
  </si>
  <si>
    <t>19. místo
14+0</t>
  </si>
  <si>
    <t>20. místo
12+0</t>
  </si>
  <si>
    <t>21. místo
10+0</t>
  </si>
  <si>
    <t>22. místo
9+0</t>
  </si>
  <si>
    <t>23. místo
8+0</t>
  </si>
  <si>
    <t>24. místo
7+0</t>
  </si>
  <si>
    <t>25. místo
6+0</t>
  </si>
  <si>
    <t>26. místo
5+0</t>
  </si>
  <si>
    <t>27. místo
4+0</t>
  </si>
  <si>
    <t>28. místo
3+0</t>
  </si>
  <si>
    <t>29. místo
2+0</t>
  </si>
  <si>
    <t>30. místo
1+0</t>
  </si>
  <si>
    <t>31. místo
0+0</t>
  </si>
  <si>
    <t>1. místo
15</t>
  </si>
  <si>
    <t>2. místo
12</t>
  </si>
  <si>
    <t>3. místo
10</t>
  </si>
  <si>
    <t>4. místo
8</t>
  </si>
  <si>
    <t>3. místo 
10</t>
  </si>
  <si>
    <t>5. místo
6</t>
  </si>
  <si>
    <t>6. místo
5</t>
  </si>
  <si>
    <t>7. místo
4</t>
  </si>
  <si>
    <t>8. místo
3</t>
  </si>
  <si>
    <t>9. místo
2</t>
  </si>
  <si>
    <t>10. místo
1</t>
  </si>
  <si>
    <t>1. místo
98
68
42</t>
  </si>
  <si>
    <t>2. místo
85
79
32</t>
  </si>
  <si>
    <t>3. místo
12
58
22</t>
  </si>
  <si>
    <t>4. místo
46
25
2</t>
  </si>
  <si>
    <t xml:space="preserve">5. místo
66
</t>
  </si>
  <si>
    <t xml:space="preserve">6. místo
54
4
</t>
  </si>
  <si>
    <t xml:space="preserve">7. místo
38
10
</t>
  </si>
  <si>
    <t>8. místo
34
9
6</t>
  </si>
  <si>
    <t xml:space="preserve">9. místo
18
14
</t>
  </si>
  <si>
    <t xml:space="preserve">10. místo
28
</t>
  </si>
  <si>
    <t xml:space="preserve">11. místo
20
8
</t>
  </si>
  <si>
    <t xml:space="preserve">12. místo
16
</t>
  </si>
  <si>
    <t xml:space="preserve">13. místo
7
</t>
  </si>
  <si>
    <t xml:space="preserve">14. místo
3
1
</t>
  </si>
  <si>
    <r>
      <rPr>
        <b/>
        <sz val="11"/>
        <color theme="1"/>
        <rFont val="Calibri"/>
        <family val="2"/>
        <charset val="238"/>
        <scheme val="minor"/>
      </rPr>
      <t>Čejchan Martin</t>
    </r>
    <r>
      <rPr>
        <sz val="11"/>
        <color theme="1"/>
        <rFont val="Calibri"/>
        <family val="2"/>
        <scheme val="minor"/>
      </rPr>
      <t xml:space="preserve">
RC Rally Racing Team</t>
    </r>
  </si>
  <si>
    <r>
      <rPr>
        <b/>
        <sz val="11"/>
        <color theme="1"/>
        <rFont val="Calibri"/>
        <family val="2"/>
        <charset val="238"/>
        <scheme val="minor"/>
      </rPr>
      <t>Čejchan Aleš</t>
    </r>
    <r>
      <rPr>
        <sz val="11"/>
        <color theme="1"/>
        <rFont val="Calibri"/>
        <family val="2"/>
        <scheme val="minor"/>
      </rPr>
      <t xml:space="preserve">
RC Rally Racing Team</t>
    </r>
  </si>
  <si>
    <r>
      <rPr>
        <b/>
        <sz val="11"/>
        <color theme="1"/>
        <rFont val="Calibri"/>
        <family val="2"/>
        <charset val="238"/>
        <scheme val="minor"/>
      </rPr>
      <t>Klajbl Pavel ml.</t>
    </r>
    <r>
      <rPr>
        <sz val="11"/>
        <color theme="1"/>
        <rFont val="Calibri"/>
        <family val="2"/>
        <scheme val="minor"/>
      </rPr>
      <t xml:space="preserve">
Red Bull</t>
    </r>
  </si>
  <si>
    <r>
      <rPr>
        <b/>
        <sz val="11"/>
        <color theme="1"/>
        <rFont val="Calibri"/>
        <family val="2"/>
        <charset val="238"/>
        <scheme val="minor"/>
      </rPr>
      <t>Procházka Tomáš</t>
    </r>
    <r>
      <rPr>
        <sz val="11"/>
        <color theme="1"/>
        <rFont val="Calibri"/>
        <family val="2"/>
        <scheme val="minor"/>
      </rPr>
      <t xml:space="preserve">
Lančia Martini</t>
    </r>
  </si>
  <si>
    <r>
      <rPr>
        <b/>
        <sz val="11"/>
        <color theme="1"/>
        <rFont val="Calibri"/>
        <family val="2"/>
        <charset val="238"/>
        <scheme val="minor"/>
      </rPr>
      <t>Havlíčková Karolína</t>
    </r>
    <r>
      <rPr>
        <sz val="11"/>
        <color theme="1"/>
        <rFont val="Calibri"/>
        <family val="2"/>
        <scheme val="minor"/>
      </rPr>
      <t xml:space="preserve">
RC team DTS Žacléř</t>
    </r>
  </si>
  <si>
    <r>
      <rPr>
        <b/>
        <sz val="11"/>
        <color theme="1"/>
        <rFont val="Calibri"/>
        <family val="2"/>
        <charset val="238"/>
        <scheme val="minor"/>
      </rPr>
      <t>Mudřík Tomáš</t>
    </r>
    <r>
      <rPr>
        <sz val="11"/>
        <color theme="1"/>
        <rFont val="Calibri"/>
        <family val="2"/>
        <scheme val="minor"/>
      </rPr>
      <t xml:space="preserve">
RC Rally Racing Team</t>
    </r>
  </si>
  <si>
    <r>
      <rPr>
        <b/>
        <sz val="11"/>
        <color theme="1"/>
        <rFont val="Calibri"/>
        <family val="2"/>
        <charset val="238"/>
        <scheme val="minor"/>
      </rPr>
      <t>Mudřík Martin</t>
    </r>
    <r>
      <rPr>
        <sz val="11"/>
        <color theme="1"/>
        <rFont val="Calibri"/>
        <family val="2"/>
        <scheme val="minor"/>
      </rPr>
      <t xml:space="preserve">
Grifone</t>
    </r>
  </si>
  <si>
    <r>
      <rPr>
        <b/>
        <sz val="11"/>
        <color theme="1"/>
        <rFont val="Calibri"/>
        <family val="2"/>
        <charset val="238"/>
        <scheme val="minor"/>
      </rPr>
      <t>Schwáb Ladislav</t>
    </r>
    <r>
      <rPr>
        <sz val="11"/>
        <color theme="1"/>
        <rFont val="Calibri"/>
        <family val="2"/>
        <scheme val="minor"/>
      </rPr>
      <t xml:space="preserve">
M-Sport</t>
    </r>
  </si>
  <si>
    <r>
      <rPr>
        <b/>
        <sz val="11"/>
        <color theme="1"/>
        <rFont val="Calibri"/>
        <family val="2"/>
        <charset val="238"/>
        <scheme val="minor"/>
      </rPr>
      <t>Knespl Martin</t>
    </r>
    <r>
      <rPr>
        <sz val="11"/>
        <color theme="1"/>
        <rFont val="Calibri"/>
        <family val="2"/>
        <scheme val="minor"/>
      </rPr>
      <t xml:space="preserve">
Patriot team</t>
    </r>
  </si>
  <si>
    <r>
      <rPr>
        <b/>
        <sz val="11"/>
        <color theme="1"/>
        <rFont val="Calibri"/>
        <family val="2"/>
        <charset val="238"/>
        <scheme val="minor"/>
      </rPr>
      <t>Havlíček Marek</t>
    </r>
    <r>
      <rPr>
        <sz val="11"/>
        <color theme="1"/>
        <rFont val="Calibri"/>
        <family val="2"/>
        <scheme val="minor"/>
      </rPr>
      <t xml:space="preserve">
RC team DTS Žacléř</t>
    </r>
  </si>
  <si>
    <r>
      <rPr>
        <b/>
        <sz val="11"/>
        <color theme="1"/>
        <rFont val="Calibri"/>
        <family val="2"/>
        <charset val="238"/>
        <scheme val="minor"/>
      </rPr>
      <t>Schwábová Eliška</t>
    </r>
    <r>
      <rPr>
        <sz val="11"/>
        <color theme="1"/>
        <rFont val="Calibri"/>
        <family val="2"/>
        <scheme val="minor"/>
      </rPr>
      <t xml:space="preserve">
Lančia Martini</t>
    </r>
  </si>
  <si>
    <r>
      <rPr>
        <b/>
        <sz val="11"/>
        <color theme="1"/>
        <rFont val="Calibri"/>
        <family val="2"/>
        <charset val="238"/>
        <scheme val="minor"/>
      </rPr>
      <t>Bouchner Michal</t>
    </r>
    <r>
      <rPr>
        <sz val="11"/>
        <color theme="1"/>
        <rFont val="Calibri"/>
        <family val="2"/>
        <scheme val="minor"/>
      </rPr>
      <t xml:space="preserve">
EmbieRacing</t>
    </r>
  </si>
  <si>
    <r>
      <rPr>
        <b/>
        <sz val="11"/>
        <color theme="1"/>
        <rFont val="Calibri"/>
        <family val="2"/>
        <charset val="238"/>
        <scheme val="minor"/>
      </rPr>
      <t>Klajbl Pavel</t>
    </r>
    <r>
      <rPr>
        <sz val="11"/>
        <color theme="1"/>
        <rFont val="Calibri"/>
        <family val="2"/>
        <scheme val="minor"/>
      </rPr>
      <t xml:space="preserve">
Emseko Racing Team</t>
    </r>
  </si>
  <si>
    <r>
      <rPr>
        <b/>
        <sz val="11"/>
        <color theme="1"/>
        <rFont val="Calibri"/>
        <family val="2"/>
        <charset val="238"/>
        <scheme val="minor"/>
      </rPr>
      <t>Krčmář Pavel</t>
    </r>
    <r>
      <rPr>
        <sz val="11"/>
        <color theme="1"/>
        <rFont val="Calibri"/>
        <family val="2"/>
        <scheme val="minor"/>
      </rPr>
      <t xml:space="preserve">
RC-KOBRA</t>
    </r>
  </si>
  <si>
    <r>
      <rPr>
        <b/>
        <sz val="11"/>
        <color theme="1"/>
        <rFont val="Calibri"/>
        <family val="2"/>
        <charset val="238"/>
        <scheme val="minor"/>
      </rPr>
      <t>Bábek Petr</t>
    </r>
    <r>
      <rPr>
        <sz val="11"/>
        <color theme="1"/>
        <rFont val="Calibri"/>
        <family val="2"/>
        <scheme val="minor"/>
      </rPr>
      <t xml:space="preserve">
Emseko Racing Team</t>
    </r>
  </si>
  <si>
    <r>
      <rPr>
        <b/>
        <sz val="11"/>
        <color theme="1"/>
        <rFont val="Calibri"/>
        <family val="2"/>
        <charset val="238"/>
        <scheme val="minor"/>
      </rPr>
      <t>Vacek Josef</t>
    </r>
    <r>
      <rPr>
        <sz val="11"/>
        <color theme="1"/>
        <rFont val="Calibri"/>
        <family val="2"/>
        <scheme val="minor"/>
      </rPr>
      <t xml:space="preserve">
Lančia Martini</t>
    </r>
  </si>
  <si>
    <r>
      <rPr>
        <b/>
        <sz val="11"/>
        <color theme="1"/>
        <rFont val="Calibri"/>
        <family val="2"/>
        <charset val="238"/>
        <scheme val="minor"/>
      </rPr>
      <t>Záruba Ondřej</t>
    </r>
    <r>
      <rPr>
        <sz val="11"/>
        <color theme="1"/>
        <rFont val="Calibri"/>
        <family val="2"/>
        <scheme val="minor"/>
      </rPr>
      <t xml:space="preserve">
Grifone</t>
    </r>
  </si>
  <si>
    <r>
      <rPr>
        <b/>
        <sz val="11"/>
        <color theme="1"/>
        <rFont val="Calibri"/>
        <family val="2"/>
        <charset val="238"/>
        <scheme val="minor"/>
      </rPr>
      <t>Schwáb Stanislav</t>
    </r>
    <r>
      <rPr>
        <sz val="11"/>
        <color theme="1"/>
        <rFont val="Calibri"/>
        <family val="2"/>
        <scheme val="minor"/>
      </rPr>
      <t xml:space="preserve">
M-Sport</t>
    </r>
  </si>
  <si>
    <r>
      <rPr>
        <b/>
        <sz val="11"/>
        <color theme="1"/>
        <rFont val="Calibri"/>
        <family val="2"/>
        <charset val="238"/>
        <scheme val="minor"/>
      </rPr>
      <t>Daniel Ondřej</t>
    </r>
    <r>
      <rPr>
        <sz val="11"/>
        <color theme="1"/>
        <rFont val="Calibri"/>
        <family val="2"/>
        <scheme val="minor"/>
      </rPr>
      <t xml:space="preserve">
EmbieRacing</t>
    </r>
  </si>
  <si>
    <r>
      <rPr>
        <b/>
        <sz val="11"/>
        <color theme="1"/>
        <rFont val="Calibri"/>
        <family val="2"/>
        <charset val="238"/>
        <scheme val="minor"/>
      </rPr>
      <t>Bednář Jan</t>
    </r>
    <r>
      <rPr>
        <sz val="11"/>
        <color theme="1"/>
        <rFont val="Calibri"/>
        <family val="2"/>
        <scheme val="minor"/>
      </rPr>
      <t xml:space="preserve">
Jenda Racing</t>
    </r>
  </si>
  <si>
    <r>
      <rPr>
        <b/>
        <sz val="11"/>
        <color theme="1"/>
        <rFont val="Calibri"/>
        <family val="2"/>
        <charset val="238"/>
        <scheme val="minor"/>
      </rPr>
      <t>Šíma Petr</t>
    </r>
    <r>
      <rPr>
        <sz val="11"/>
        <color theme="1"/>
        <rFont val="Calibri"/>
        <family val="2"/>
        <scheme val="minor"/>
      </rPr>
      <t xml:space="preserve">
M-Sport</t>
    </r>
  </si>
  <si>
    <r>
      <rPr>
        <b/>
        <sz val="11"/>
        <color theme="1"/>
        <rFont val="Calibri"/>
        <family val="2"/>
        <charset val="238"/>
        <scheme val="minor"/>
      </rPr>
      <t>Tomanová Linda</t>
    </r>
    <r>
      <rPr>
        <sz val="11"/>
        <color theme="1"/>
        <rFont val="Calibri"/>
        <family val="2"/>
        <scheme val="minor"/>
      </rPr>
      <t xml:space="preserve">
-</t>
    </r>
  </si>
  <si>
    <r>
      <rPr>
        <b/>
        <sz val="11"/>
        <color theme="1"/>
        <rFont val="Calibri"/>
        <family val="2"/>
        <charset val="238"/>
        <scheme val="minor"/>
      </rPr>
      <t>Titěrová Abigail</t>
    </r>
    <r>
      <rPr>
        <sz val="11"/>
        <color theme="1"/>
        <rFont val="Calibri"/>
        <family val="2"/>
        <scheme val="minor"/>
      </rPr>
      <t xml:space="preserve">
Technical Upgrade eXpirience</t>
    </r>
  </si>
  <si>
    <r>
      <rPr>
        <b/>
        <sz val="11"/>
        <color theme="1"/>
        <rFont val="Calibri"/>
        <family val="2"/>
        <charset val="238"/>
        <scheme val="minor"/>
      </rPr>
      <t>Klympuš Michail</t>
    </r>
    <r>
      <rPr>
        <sz val="11"/>
        <color theme="1"/>
        <rFont val="Calibri"/>
        <family val="2"/>
        <scheme val="minor"/>
      </rPr>
      <t xml:space="preserve">
DNF</t>
    </r>
  </si>
  <si>
    <r>
      <rPr>
        <b/>
        <sz val="11"/>
        <color theme="1"/>
        <rFont val="Calibri"/>
        <family val="2"/>
        <charset val="238"/>
        <scheme val="minor"/>
      </rPr>
      <t>Nitsche Richard</t>
    </r>
    <r>
      <rPr>
        <sz val="11"/>
        <color theme="1"/>
        <rFont val="Calibri"/>
        <family val="2"/>
        <scheme val="minor"/>
      </rPr>
      <t xml:space="preserve">
RC team DTS Žacléř</t>
    </r>
  </si>
  <si>
    <r>
      <rPr>
        <b/>
        <sz val="11"/>
        <color theme="1"/>
        <rFont val="Calibri"/>
        <family val="2"/>
        <charset val="238"/>
        <scheme val="minor"/>
      </rPr>
      <t>Navrátilová Jana</t>
    </r>
    <r>
      <rPr>
        <sz val="11"/>
        <color theme="1"/>
        <rFont val="Calibri"/>
        <family val="2"/>
        <scheme val="minor"/>
      </rPr>
      <t xml:space="preserve">
DNF</t>
    </r>
  </si>
  <si>
    <r>
      <rPr>
        <b/>
        <sz val="11"/>
        <color theme="1"/>
        <rFont val="Calibri"/>
        <family val="2"/>
        <charset val="238"/>
        <scheme val="minor"/>
      </rPr>
      <t>Szymanski Lukasz</t>
    </r>
    <r>
      <rPr>
        <sz val="11"/>
        <color theme="1"/>
        <rFont val="Calibri"/>
        <family val="2"/>
        <scheme val="minor"/>
      </rPr>
      <t xml:space="preserve">
-</t>
    </r>
  </si>
  <si>
    <t>Pořadí kategorie 2WD</t>
  </si>
  <si>
    <r>
      <rPr>
        <b/>
        <sz val="11"/>
        <rFont val="Calibri"/>
        <family val="2"/>
        <charset val="238"/>
        <scheme val="minor"/>
      </rPr>
      <t>Bábek Petr</t>
    </r>
    <r>
      <rPr>
        <sz val="11"/>
        <rFont val="Calibri"/>
        <family val="2"/>
        <scheme val="minor"/>
      </rPr>
      <t xml:space="preserve">
Emseko Racing Team</t>
    </r>
  </si>
  <si>
    <t>Pořadí kategorie Klasic</t>
  </si>
  <si>
    <r>
      <rPr>
        <b/>
        <sz val="11"/>
        <rFont val="Calibri"/>
        <family val="2"/>
        <charset val="238"/>
        <scheme val="minor"/>
      </rPr>
      <t>Vacek Josef</t>
    </r>
    <r>
      <rPr>
        <sz val="11"/>
        <rFont val="Calibri"/>
        <family val="2"/>
        <charset val="238"/>
        <scheme val="minor"/>
      </rPr>
      <t xml:space="preserve">
Lančia Martini</t>
    </r>
  </si>
  <si>
    <t>Pořadí kategorie Junior</t>
  </si>
  <si>
    <r>
      <rPr>
        <b/>
        <sz val="11"/>
        <rFont val="Calibri"/>
        <family val="2"/>
        <charset val="238"/>
        <scheme val="minor"/>
      </rPr>
      <t>Tomanová Linda</t>
    </r>
    <r>
      <rPr>
        <sz val="11"/>
        <color theme="1"/>
        <rFont val="Calibri"/>
        <family val="2"/>
        <scheme val="minor"/>
      </rPr>
      <t xml:space="preserve">
-</t>
    </r>
  </si>
  <si>
    <t>Pořadí kategorie 50+</t>
  </si>
  <si>
    <t>Pořadí kategorie Ženy a dívky</t>
  </si>
  <si>
    <t>Pořadí Týmy</t>
  </si>
  <si>
    <r>
      <rPr>
        <b/>
        <sz val="11"/>
        <color theme="1"/>
        <rFont val="Calibri"/>
        <family val="2"/>
        <charset val="238"/>
        <scheme val="minor"/>
      </rPr>
      <t>RC Rally Racing Team</t>
    </r>
    <r>
      <rPr>
        <sz val="11"/>
        <color theme="1"/>
        <rFont val="Calibri"/>
        <family val="2"/>
        <scheme val="minor"/>
      </rPr>
      <t xml:space="preserve">
Čejchan Martin
Čejchan Aleš
Mudřík Tomáš</t>
    </r>
  </si>
  <si>
    <r>
      <rPr>
        <b/>
        <sz val="11"/>
        <color theme="1"/>
        <rFont val="Calibri"/>
        <family val="2"/>
        <charset val="238"/>
        <scheme val="minor"/>
      </rPr>
      <t>RC team DTS Žacléř</t>
    </r>
    <r>
      <rPr>
        <sz val="11"/>
        <color theme="1"/>
        <rFont val="Calibri"/>
        <family val="2"/>
        <scheme val="minor"/>
      </rPr>
      <t xml:space="preserve">
Havlíčková Karolína
Havlíček Marek
Nitsche Richard</t>
    </r>
  </si>
  <si>
    <r>
      <rPr>
        <b/>
        <sz val="11"/>
        <color theme="1"/>
        <rFont val="Calibri"/>
        <family val="2"/>
        <charset val="238"/>
        <scheme val="minor"/>
      </rPr>
      <t>Grifone</t>
    </r>
    <r>
      <rPr>
        <sz val="11"/>
        <color theme="1"/>
        <rFont val="Calibri"/>
        <family val="2"/>
        <scheme val="minor"/>
      </rPr>
      <t xml:space="preserve">
Mudřík Martin
Záruba Ondřej
</t>
    </r>
  </si>
  <si>
    <r>
      <rPr>
        <b/>
        <sz val="11"/>
        <color theme="1"/>
        <rFont val="Calibri"/>
        <family val="2"/>
        <charset val="238"/>
        <scheme val="minor"/>
      </rPr>
      <t>M-Sport</t>
    </r>
    <r>
      <rPr>
        <sz val="11"/>
        <color theme="1"/>
        <rFont val="Calibri"/>
        <family val="2"/>
        <scheme val="minor"/>
      </rPr>
      <t xml:space="preserve">
Schwáb Ladislav
Schwáb Stanislav
Šíma Petr</t>
    </r>
  </si>
  <si>
    <r>
      <rPr>
        <b/>
        <sz val="11"/>
        <color theme="1"/>
        <rFont val="Calibri"/>
        <family val="2"/>
        <charset val="238"/>
        <scheme val="minor"/>
      </rPr>
      <t>Emseko Racing Team</t>
    </r>
    <r>
      <rPr>
        <sz val="11"/>
        <color theme="1"/>
        <rFont val="Calibri"/>
        <family val="2"/>
        <scheme val="minor"/>
      </rPr>
      <t xml:space="preserve">
Klajbl Pavel
Bábek Petr
</t>
    </r>
  </si>
  <si>
    <r>
      <rPr>
        <b/>
        <sz val="11"/>
        <color theme="1"/>
        <rFont val="Calibri"/>
        <family val="2"/>
        <charset val="238"/>
        <scheme val="minor"/>
      </rPr>
      <t>Patriot team</t>
    </r>
    <r>
      <rPr>
        <sz val="11"/>
        <color theme="1"/>
        <rFont val="Calibri"/>
        <family val="2"/>
        <scheme val="minor"/>
      </rPr>
      <t xml:space="preserve">
Knespl Martin
</t>
    </r>
  </si>
  <si>
    <r>
      <rPr>
        <b/>
        <sz val="11"/>
        <color theme="1"/>
        <rFont val="Calibri"/>
        <family val="2"/>
        <charset val="238"/>
        <scheme val="minor"/>
      </rPr>
      <t>EmbieRacing</t>
    </r>
    <r>
      <rPr>
        <sz val="11"/>
        <color theme="1"/>
        <rFont val="Calibri"/>
        <family val="2"/>
        <scheme val="minor"/>
      </rPr>
      <t xml:space="preserve">
Bouchner Michal
Daniel Ondřej
</t>
    </r>
  </si>
  <si>
    <r>
      <rPr>
        <b/>
        <sz val="11"/>
        <color theme="1"/>
        <rFont val="Calibri"/>
        <family val="2"/>
        <charset val="238"/>
        <scheme val="minor"/>
      </rPr>
      <t>RC-KOBRA</t>
    </r>
    <r>
      <rPr>
        <sz val="11"/>
        <color theme="1"/>
        <rFont val="Calibri"/>
        <family val="2"/>
        <scheme val="minor"/>
      </rPr>
      <t xml:space="preserve">
Krčmář Pavel
</t>
    </r>
  </si>
  <si>
    <r>
      <rPr>
        <b/>
        <sz val="11"/>
        <color theme="1"/>
        <rFont val="Calibri"/>
        <family val="2"/>
        <charset val="238"/>
        <scheme val="minor"/>
      </rPr>
      <t>Jenda Racing</t>
    </r>
    <r>
      <rPr>
        <sz val="11"/>
        <color theme="1"/>
        <rFont val="Calibri"/>
        <family val="2"/>
        <scheme val="minor"/>
      </rPr>
      <t xml:space="preserve">
Bednář Jan
</t>
    </r>
  </si>
  <si>
    <r>
      <rPr>
        <b/>
        <sz val="11"/>
        <color theme="1"/>
        <rFont val="Calibri"/>
        <family val="2"/>
        <charset val="238"/>
        <scheme val="minor"/>
      </rPr>
      <t>DNF</t>
    </r>
    <r>
      <rPr>
        <sz val="11"/>
        <color theme="1"/>
        <rFont val="Calibri"/>
        <family val="2"/>
        <scheme val="minor"/>
      </rPr>
      <t xml:space="preserve">
Michail Klympuš
Navrátilová Jana
</t>
    </r>
  </si>
  <si>
    <r>
      <rPr>
        <b/>
        <sz val="11"/>
        <color theme="1"/>
        <rFont val="Calibri"/>
        <family val="2"/>
        <charset val="238"/>
        <scheme val="minor"/>
      </rPr>
      <t>Charvát Jakub</t>
    </r>
    <r>
      <rPr>
        <sz val="11"/>
        <color theme="1"/>
        <rFont val="Calibri"/>
        <family val="2"/>
        <scheme val="minor"/>
      </rPr>
      <t xml:space="preserve">
Technical Upgrade eXperience</t>
    </r>
  </si>
  <si>
    <r>
      <rPr>
        <b/>
        <sz val="11"/>
        <color theme="1"/>
        <rFont val="Calibri"/>
        <family val="2"/>
        <charset val="238"/>
        <scheme val="minor"/>
      </rPr>
      <t>Titěrová Abigail</t>
    </r>
    <r>
      <rPr>
        <sz val="11"/>
        <color theme="1"/>
        <rFont val="Calibri"/>
        <family val="2"/>
        <scheme val="minor"/>
      </rPr>
      <t xml:space="preserve">
Technical Upgrade eXperience</t>
    </r>
  </si>
  <si>
    <t>Absolutní pořadí</t>
  </si>
  <si>
    <t>Pořadí kategorie Super Junior</t>
  </si>
  <si>
    <r>
      <rPr>
        <b/>
        <sz val="11"/>
        <color theme="1"/>
        <rFont val="Calibri"/>
        <family val="2"/>
        <charset val="238"/>
        <scheme val="minor"/>
      </rPr>
      <t>Technical Upgrade eXperience</t>
    </r>
    <r>
      <rPr>
        <sz val="11"/>
        <color theme="1"/>
        <rFont val="Calibri"/>
        <family val="2"/>
        <scheme val="minor"/>
      </rPr>
      <t xml:space="preserve">
Charvát Jakub
Titěrová Abigail
</t>
    </r>
  </si>
  <si>
    <r>
      <rPr>
        <b/>
        <sz val="11"/>
        <color theme="1"/>
        <rFont val="Calibri"/>
        <family val="2"/>
        <charset val="238"/>
        <scheme val="minor"/>
      </rPr>
      <t>Red Bull</t>
    </r>
    <r>
      <rPr>
        <sz val="11"/>
        <color theme="1"/>
        <rFont val="Calibri"/>
        <family val="2"/>
        <scheme val="minor"/>
      </rPr>
      <t xml:space="preserve">
Klajbl Pavel ml.
</t>
    </r>
  </si>
  <si>
    <r>
      <rPr>
        <b/>
        <sz val="11"/>
        <color theme="1"/>
        <rFont val="Calibri"/>
        <family val="2"/>
        <charset val="238"/>
        <scheme val="minor"/>
      </rPr>
      <t>Lančia Martini</t>
    </r>
    <r>
      <rPr>
        <sz val="11"/>
        <color theme="1"/>
        <rFont val="Calibri"/>
        <family val="2"/>
        <scheme val="minor"/>
      </rPr>
      <t xml:space="preserve">
Vacek Josef
Procházka Tomáš
Schwábová Eliška</t>
    </r>
  </si>
  <si>
    <r>
      <rPr>
        <b/>
        <sz val="11"/>
        <color theme="1"/>
        <rFont val="Calibri"/>
        <family val="2"/>
        <charset val="238"/>
        <scheme val="minor"/>
      </rPr>
      <t>TUX-racing</t>
    </r>
    <r>
      <rPr>
        <sz val="11"/>
        <color theme="1"/>
        <rFont val="Calibri"/>
        <family val="2"/>
        <scheme val="minor"/>
      </rPr>
      <t xml:space="preserve">
Vaculík David
Mudřík Jakub
Večerka Šimon</t>
    </r>
  </si>
  <si>
    <r>
      <rPr>
        <b/>
        <sz val="11"/>
        <color theme="1"/>
        <rFont val="Calibri"/>
        <family val="2"/>
        <charset val="238"/>
        <scheme val="minor"/>
      </rPr>
      <t>Mudřík Jakub</t>
    </r>
    <r>
      <rPr>
        <sz val="11"/>
        <color theme="1"/>
        <rFont val="Calibri"/>
        <family val="2"/>
        <charset val="238"/>
        <scheme val="minor"/>
      </rPr>
      <t xml:space="preserve">
TUX-racing</t>
    </r>
  </si>
  <si>
    <r>
      <rPr>
        <b/>
        <sz val="11"/>
        <color theme="1"/>
        <rFont val="Calibri"/>
        <family val="2"/>
        <charset val="238"/>
        <scheme val="minor"/>
      </rPr>
      <t>Vaculík David</t>
    </r>
    <r>
      <rPr>
        <sz val="11"/>
        <color theme="1"/>
        <rFont val="Calibri"/>
        <family val="2"/>
        <charset val="238"/>
        <scheme val="minor"/>
      </rPr>
      <t xml:space="preserve">
TUX-racing</t>
    </r>
  </si>
  <si>
    <r>
      <rPr>
        <b/>
        <sz val="11"/>
        <color theme="1"/>
        <rFont val="Calibri"/>
        <family val="2"/>
        <charset val="238"/>
        <scheme val="minor"/>
      </rPr>
      <t>Večerka Šimon</t>
    </r>
    <r>
      <rPr>
        <sz val="11"/>
        <color theme="1"/>
        <rFont val="Calibri"/>
        <family val="2"/>
        <charset val="238"/>
        <scheme val="minor"/>
      </rPr>
      <t xml:space="preserve">
TUX-racing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</si>
</sst>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99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NumberFormat="1" applyBorder="1" applyAlignment="1">
      <alignment wrapText="1"/>
    </xf>
    <xf numFmtId="0" fontId="8" fillId="7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/>
    <xf numFmtId="0" fontId="11" fillId="3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left" vertical="center" wrapText="1"/>
    </xf>
    <xf numFmtId="0" fontId="0" fillId="10" borderId="0" xfId="0" applyFill="1"/>
    <xf numFmtId="0" fontId="0" fillId="10" borderId="0" xfId="0" applyFill="1" applyAlignment="1">
      <alignment horizontal="right" vertical="center"/>
    </xf>
    <xf numFmtId="0" fontId="4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vertical="center"/>
    </xf>
    <xf numFmtId="0" fontId="9" fillId="10" borderId="0" xfId="0" applyFont="1" applyFill="1"/>
    <xf numFmtId="0" fontId="0" fillId="10" borderId="0" xfId="0" applyFill="1" applyAlignment="1">
      <alignment horizontal="center" vertical="top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13" fillId="10" borderId="5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13" fillId="1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CC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showGridLines="0" tabSelected="1" workbookViewId="0">
      <selection activeCell="B1" sqref="B1:X1"/>
    </sheetView>
  </sheetViews>
  <sheetFormatPr defaultRowHeight="15" x14ac:dyDescent="0.25"/>
  <cols>
    <col min="1" max="1" width="1.7109375" style="23" customWidth="1"/>
    <col min="2" max="2" width="7.42578125" style="17" bestFit="1" customWidth="1"/>
    <col min="3" max="3" width="1.7109375" style="23" customWidth="1"/>
    <col min="4" max="4" width="28.28515625" customWidth="1"/>
    <col min="5" max="5" width="30.7109375" customWidth="1"/>
    <col min="6" max="6" width="8" style="21" customWidth="1"/>
    <col min="7" max="7" width="1.7109375" style="23" customWidth="1"/>
    <col min="8" max="8" width="8.7109375" style="3" customWidth="1"/>
    <col min="9" max="9" width="8.7109375" style="1" customWidth="1"/>
    <col min="10" max="10" width="1.7109375" style="23" customWidth="1"/>
    <col min="11" max="12" width="8.7109375" customWidth="1"/>
    <col min="13" max="13" width="1.7109375" style="23" customWidth="1"/>
    <col min="14" max="15" width="8.7109375" customWidth="1"/>
    <col min="16" max="16" width="1.7109375" style="23" customWidth="1"/>
    <col min="17" max="18" width="8.7109375" customWidth="1"/>
    <col min="19" max="19" width="1.7109375" style="23" customWidth="1"/>
    <col min="20" max="21" width="8.7109375" customWidth="1"/>
    <col min="22" max="22" width="1.7109375" style="23" customWidth="1"/>
    <col min="23" max="24" width="8.7109375" customWidth="1"/>
    <col min="25" max="25" width="1.7109375" style="23" customWidth="1"/>
  </cols>
  <sheetData>
    <row r="1" spans="1:25" ht="24" thickBot="1" x14ac:dyDescent="0.4">
      <c r="A1" s="46"/>
      <c r="B1" s="58" t="s">
        <v>172</v>
      </c>
      <c r="C1" s="59"/>
      <c r="D1" s="60"/>
      <c r="E1" s="60"/>
      <c r="F1" s="60"/>
      <c r="G1" s="61"/>
      <c r="H1" s="60"/>
      <c r="I1" s="60"/>
      <c r="J1" s="61"/>
      <c r="K1" s="60"/>
      <c r="L1" s="60"/>
      <c r="M1" s="61"/>
      <c r="N1" s="60"/>
      <c r="O1" s="60"/>
      <c r="P1" s="61"/>
      <c r="Q1" s="60"/>
      <c r="R1" s="60"/>
      <c r="S1" s="61"/>
      <c r="T1" s="60"/>
      <c r="U1" s="60"/>
      <c r="V1" s="61"/>
      <c r="W1" s="60"/>
      <c r="X1" s="62"/>
      <c r="Y1" s="46"/>
    </row>
    <row r="2" spans="1:25" ht="16.5" thickBot="1" x14ac:dyDescent="0.3">
      <c r="A2" s="46"/>
      <c r="B2" s="13" t="s">
        <v>0</v>
      </c>
      <c r="C2" s="46"/>
      <c r="D2" s="22" t="s">
        <v>39</v>
      </c>
      <c r="E2" s="22" t="s">
        <v>41</v>
      </c>
      <c r="F2" s="13" t="s">
        <v>7</v>
      </c>
      <c r="G2" s="46"/>
      <c r="H2" s="63" t="s">
        <v>1</v>
      </c>
      <c r="I2" s="63"/>
      <c r="J2" s="46"/>
      <c r="K2" s="64" t="s">
        <v>2</v>
      </c>
      <c r="L2" s="64"/>
      <c r="M2" s="46"/>
      <c r="N2" s="65" t="s">
        <v>3</v>
      </c>
      <c r="O2" s="65"/>
      <c r="P2" s="46"/>
      <c r="Q2" s="66" t="s">
        <v>4</v>
      </c>
      <c r="R2" s="66"/>
      <c r="S2" s="46"/>
      <c r="T2" s="67" t="s">
        <v>5</v>
      </c>
      <c r="U2" s="67"/>
      <c r="V2" s="46"/>
      <c r="W2" s="68" t="s">
        <v>6</v>
      </c>
      <c r="X2" s="68"/>
      <c r="Y2" s="46"/>
    </row>
    <row r="3" spans="1:25" ht="32.1" customHeight="1" thickBot="1" x14ac:dyDescent="0.3">
      <c r="A3" s="46"/>
      <c r="B3" s="14" t="s">
        <v>8</v>
      </c>
      <c r="C3" s="46"/>
      <c r="D3" s="37" t="s">
        <v>124</v>
      </c>
      <c r="E3" s="38" t="s">
        <v>40</v>
      </c>
      <c r="F3" s="18">
        <f>H3+L3+N3+Q3+T3+W3</f>
        <v>98</v>
      </c>
      <c r="G3" s="46"/>
      <c r="H3" s="18">
        <v>98</v>
      </c>
      <c r="I3" s="4" t="s">
        <v>68</v>
      </c>
      <c r="J3" s="46"/>
      <c r="K3" s="11"/>
      <c r="L3" s="5"/>
      <c r="M3" s="46"/>
      <c r="N3" s="5"/>
      <c r="O3" s="5"/>
      <c r="P3" s="46"/>
      <c r="Q3" s="5"/>
      <c r="R3" s="5"/>
      <c r="S3" s="46"/>
      <c r="T3" s="5"/>
      <c r="U3" s="5"/>
      <c r="V3" s="46"/>
      <c r="W3" s="5"/>
      <c r="X3" s="5"/>
      <c r="Y3" s="46"/>
    </row>
    <row r="4" spans="1:25" ht="32.1" customHeight="1" thickBot="1" x14ac:dyDescent="0.3">
      <c r="A4" s="46"/>
      <c r="B4" s="15" t="s">
        <v>9</v>
      </c>
      <c r="C4" s="46"/>
      <c r="D4" s="78" t="s">
        <v>179</v>
      </c>
      <c r="E4" s="40" t="s">
        <v>43</v>
      </c>
      <c r="F4" s="19">
        <f t="shared" ref="F4:F33" si="0">H4+K4+N4+Q4+T4+W4</f>
        <v>85</v>
      </c>
      <c r="G4" s="46"/>
      <c r="H4" s="19">
        <v>85</v>
      </c>
      <c r="I4" s="7" t="s">
        <v>69</v>
      </c>
      <c r="J4" s="46"/>
      <c r="K4" s="8"/>
      <c r="L4" s="8"/>
      <c r="M4" s="46"/>
      <c r="N4" s="8"/>
      <c r="O4" s="8"/>
      <c r="P4" s="46"/>
      <c r="Q4" s="8"/>
      <c r="R4" s="8"/>
      <c r="S4" s="46"/>
      <c r="T4" s="8"/>
      <c r="U4" s="8"/>
      <c r="V4" s="46"/>
      <c r="W4" s="8"/>
      <c r="X4" s="8"/>
      <c r="Y4" s="46"/>
    </row>
    <row r="5" spans="1:25" ht="32.1" customHeight="1" thickBot="1" x14ac:dyDescent="0.3">
      <c r="A5" s="46"/>
      <c r="B5" s="16" t="s">
        <v>10</v>
      </c>
      <c r="C5" s="46"/>
      <c r="D5" s="77" t="s">
        <v>178</v>
      </c>
      <c r="E5" s="42" t="s">
        <v>44</v>
      </c>
      <c r="F5" s="20">
        <f t="shared" si="0"/>
        <v>79</v>
      </c>
      <c r="G5" s="46"/>
      <c r="H5" s="20">
        <v>79</v>
      </c>
      <c r="I5" s="10" t="s">
        <v>70</v>
      </c>
      <c r="J5" s="46"/>
      <c r="K5" s="11"/>
      <c r="L5" s="11"/>
      <c r="M5" s="46"/>
      <c r="N5" s="11"/>
      <c r="O5" s="11"/>
      <c r="P5" s="46"/>
      <c r="Q5" s="11"/>
      <c r="R5" s="11"/>
      <c r="S5" s="46"/>
      <c r="T5" s="11"/>
      <c r="U5" s="11"/>
      <c r="V5" s="46"/>
      <c r="W5" s="11"/>
      <c r="X5" s="11"/>
      <c r="Y5" s="46"/>
    </row>
    <row r="6" spans="1:25" ht="32.1" customHeight="1" thickBot="1" x14ac:dyDescent="0.3">
      <c r="A6" s="46"/>
      <c r="B6" s="15" t="s">
        <v>11</v>
      </c>
      <c r="C6" s="46"/>
      <c r="D6" s="39" t="s">
        <v>125</v>
      </c>
      <c r="E6" s="40" t="s">
        <v>42</v>
      </c>
      <c r="F6" s="19">
        <f t="shared" si="0"/>
        <v>68</v>
      </c>
      <c r="G6" s="46"/>
      <c r="H6" s="19">
        <v>68</v>
      </c>
      <c r="I6" s="7" t="s">
        <v>71</v>
      </c>
      <c r="J6" s="46"/>
      <c r="K6" s="8"/>
      <c r="L6" s="8"/>
      <c r="M6" s="46"/>
      <c r="N6" s="8"/>
      <c r="O6" s="8"/>
      <c r="P6" s="46"/>
      <c r="Q6" s="8"/>
      <c r="R6" s="8"/>
      <c r="S6" s="46"/>
      <c r="T6" s="8"/>
      <c r="U6" s="8"/>
      <c r="V6" s="46"/>
      <c r="W6" s="8"/>
      <c r="X6" s="8"/>
      <c r="Y6" s="46"/>
    </row>
    <row r="7" spans="1:25" ht="32.1" customHeight="1" thickBot="1" x14ac:dyDescent="0.3">
      <c r="A7" s="46"/>
      <c r="B7" s="16" t="s">
        <v>12</v>
      </c>
      <c r="C7" s="46"/>
      <c r="D7" s="55" t="s">
        <v>126</v>
      </c>
      <c r="E7" s="42" t="s">
        <v>43</v>
      </c>
      <c r="F7" s="20">
        <f t="shared" si="0"/>
        <v>66</v>
      </c>
      <c r="G7" s="46"/>
      <c r="H7" s="20">
        <v>66</v>
      </c>
      <c r="I7" s="10" t="s">
        <v>72</v>
      </c>
      <c r="J7" s="46"/>
      <c r="K7" s="11"/>
      <c r="L7" s="11"/>
      <c r="M7" s="46"/>
      <c r="N7" s="11"/>
      <c r="O7" s="11"/>
      <c r="P7" s="46"/>
      <c r="Q7" s="11"/>
      <c r="R7" s="11"/>
      <c r="S7" s="46"/>
      <c r="T7" s="11"/>
      <c r="U7" s="11"/>
      <c r="V7" s="46"/>
      <c r="W7" s="11"/>
      <c r="X7" s="11"/>
      <c r="Y7" s="46"/>
    </row>
    <row r="8" spans="1:25" ht="32.1" customHeight="1" thickBot="1" x14ac:dyDescent="0.3">
      <c r="A8" s="46"/>
      <c r="B8" s="15" t="s">
        <v>13</v>
      </c>
      <c r="C8" s="46"/>
      <c r="D8" s="39" t="s">
        <v>127</v>
      </c>
      <c r="E8" s="40" t="s">
        <v>45</v>
      </c>
      <c r="F8" s="19">
        <f t="shared" si="0"/>
        <v>58</v>
      </c>
      <c r="G8" s="46"/>
      <c r="H8" s="19">
        <v>58</v>
      </c>
      <c r="I8" s="7" t="s">
        <v>73</v>
      </c>
      <c r="J8" s="46"/>
      <c r="K8" s="8"/>
      <c r="L8" s="8"/>
      <c r="M8" s="46"/>
      <c r="N8" s="8"/>
      <c r="O8" s="8"/>
      <c r="P8" s="46"/>
      <c r="Q8" s="8"/>
      <c r="R8" s="8"/>
      <c r="S8" s="46"/>
      <c r="T8" s="8"/>
      <c r="U8" s="8"/>
      <c r="V8" s="46"/>
      <c r="W8" s="8"/>
      <c r="X8" s="8"/>
      <c r="Y8" s="46"/>
    </row>
    <row r="9" spans="1:25" ht="32.1" customHeight="1" thickBot="1" x14ac:dyDescent="0.3">
      <c r="A9" s="46"/>
      <c r="B9" s="16" t="s">
        <v>14</v>
      </c>
      <c r="C9" s="46"/>
      <c r="D9" s="43" t="s">
        <v>170</v>
      </c>
      <c r="E9" s="41" t="s">
        <v>46</v>
      </c>
      <c r="F9" s="20">
        <f t="shared" si="0"/>
        <v>54</v>
      </c>
      <c r="G9" s="46"/>
      <c r="H9" s="20">
        <v>54</v>
      </c>
      <c r="I9" s="10" t="s">
        <v>74</v>
      </c>
      <c r="J9" s="46"/>
      <c r="K9" s="11"/>
      <c r="L9" s="11"/>
      <c r="M9" s="46"/>
      <c r="N9" s="11"/>
      <c r="O9" s="11"/>
      <c r="P9" s="46"/>
      <c r="Q9" s="11"/>
      <c r="R9" s="11"/>
      <c r="S9" s="46"/>
      <c r="T9" s="11"/>
      <c r="U9" s="11"/>
      <c r="V9" s="46"/>
      <c r="W9" s="11"/>
      <c r="X9" s="11"/>
      <c r="Y9" s="46"/>
    </row>
    <row r="10" spans="1:25" ht="32.1" customHeight="1" thickBot="1" x14ac:dyDescent="0.3">
      <c r="A10" s="46"/>
      <c r="B10" s="15" t="s">
        <v>15</v>
      </c>
      <c r="C10" s="46"/>
      <c r="D10" s="39" t="s">
        <v>128</v>
      </c>
      <c r="E10" s="40" t="s">
        <v>47</v>
      </c>
      <c r="F10" s="19">
        <f t="shared" si="0"/>
        <v>46</v>
      </c>
      <c r="G10" s="46"/>
      <c r="H10" s="19">
        <v>46</v>
      </c>
      <c r="I10" s="7" t="s">
        <v>75</v>
      </c>
      <c r="J10" s="46"/>
      <c r="K10" s="8"/>
      <c r="L10" s="8"/>
      <c r="M10" s="46"/>
      <c r="N10" s="8"/>
      <c r="O10" s="8"/>
      <c r="P10" s="46"/>
      <c r="Q10" s="8"/>
      <c r="R10" s="8"/>
      <c r="S10" s="46"/>
      <c r="T10" s="8"/>
      <c r="U10" s="8"/>
      <c r="V10" s="46"/>
      <c r="W10" s="8"/>
      <c r="X10" s="8"/>
      <c r="Y10" s="46"/>
    </row>
    <row r="11" spans="1:25" ht="32.1" customHeight="1" thickBot="1" x14ac:dyDescent="0.3">
      <c r="A11" s="46"/>
      <c r="B11" s="16" t="s">
        <v>16</v>
      </c>
      <c r="C11" s="46"/>
      <c r="D11" s="41" t="s">
        <v>129</v>
      </c>
      <c r="E11" s="42" t="s">
        <v>48</v>
      </c>
      <c r="F11" s="20">
        <f t="shared" si="0"/>
        <v>42</v>
      </c>
      <c r="G11" s="46"/>
      <c r="H11" s="20">
        <v>42</v>
      </c>
      <c r="I11" s="10" t="s">
        <v>76</v>
      </c>
      <c r="J11" s="46"/>
      <c r="K11" s="11"/>
      <c r="L11" s="11"/>
      <c r="M11" s="46"/>
      <c r="N11" s="11"/>
      <c r="O11" s="11"/>
      <c r="P11" s="46"/>
      <c r="Q11" s="11"/>
      <c r="R11" s="11"/>
      <c r="S11" s="46"/>
      <c r="T11" s="11"/>
      <c r="U11" s="11"/>
      <c r="V11" s="46"/>
      <c r="W11" s="11"/>
      <c r="X11" s="11"/>
      <c r="Y11" s="46"/>
    </row>
    <row r="12" spans="1:25" ht="32.1" customHeight="1" thickBot="1" x14ac:dyDescent="0.3">
      <c r="A12" s="46"/>
      <c r="B12" s="15" t="s">
        <v>17</v>
      </c>
      <c r="C12" s="46"/>
      <c r="D12" s="39" t="s">
        <v>130</v>
      </c>
      <c r="E12" s="40" t="s">
        <v>49</v>
      </c>
      <c r="F12" s="19">
        <f t="shared" si="0"/>
        <v>38</v>
      </c>
      <c r="G12" s="46"/>
      <c r="H12" s="19">
        <v>38</v>
      </c>
      <c r="I12" s="7" t="s">
        <v>77</v>
      </c>
      <c r="J12" s="46"/>
      <c r="K12" s="8"/>
      <c r="L12" s="8"/>
      <c r="M12" s="46"/>
      <c r="N12" s="8"/>
      <c r="O12" s="8"/>
      <c r="P12" s="46"/>
      <c r="Q12" s="8"/>
      <c r="R12" s="8"/>
      <c r="S12" s="46"/>
      <c r="T12" s="8"/>
      <c r="U12" s="8"/>
      <c r="V12" s="46"/>
      <c r="W12" s="8"/>
      <c r="X12" s="8"/>
      <c r="Y12" s="46"/>
    </row>
    <row r="13" spans="1:25" ht="32.1" customHeight="1" thickBot="1" x14ac:dyDescent="0.3">
      <c r="A13" s="46"/>
      <c r="B13" s="16" t="s">
        <v>18</v>
      </c>
      <c r="C13" s="46"/>
      <c r="D13" s="41" t="s">
        <v>131</v>
      </c>
      <c r="E13" s="42" t="s">
        <v>50</v>
      </c>
      <c r="F13" s="20">
        <f t="shared" si="0"/>
        <v>34</v>
      </c>
      <c r="G13" s="46"/>
      <c r="H13" s="20">
        <v>34</v>
      </c>
      <c r="I13" s="10" t="s">
        <v>78</v>
      </c>
      <c r="J13" s="46"/>
      <c r="K13" s="11"/>
      <c r="L13" s="11"/>
      <c r="M13" s="46"/>
      <c r="N13" s="11"/>
      <c r="O13" s="11"/>
      <c r="P13" s="46"/>
      <c r="Q13" s="11"/>
      <c r="R13" s="11"/>
      <c r="S13" s="46"/>
      <c r="T13" s="11"/>
      <c r="U13" s="11"/>
      <c r="V13" s="46"/>
      <c r="W13" s="11"/>
      <c r="X13" s="11"/>
      <c r="Y13" s="46"/>
    </row>
    <row r="14" spans="1:25" ht="32.1" customHeight="1" thickBot="1" x14ac:dyDescent="0.3">
      <c r="A14" s="46"/>
      <c r="B14" s="15" t="s">
        <v>19</v>
      </c>
      <c r="C14" s="46"/>
      <c r="D14" s="78" t="s">
        <v>180</v>
      </c>
      <c r="E14" s="40" t="s">
        <v>43</v>
      </c>
      <c r="F14" s="19">
        <f t="shared" si="0"/>
        <v>32</v>
      </c>
      <c r="G14" s="46"/>
      <c r="H14" s="19">
        <v>32</v>
      </c>
      <c r="I14" s="7" t="s">
        <v>79</v>
      </c>
      <c r="J14" s="46"/>
      <c r="K14" s="8"/>
      <c r="L14" s="8"/>
      <c r="M14" s="46"/>
      <c r="N14" s="8"/>
      <c r="O14" s="8"/>
      <c r="P14" s="46"/>
      <c r="Q14" s="8"/>
      <c r="R14" s="8"/>
      <c r="S14" s="46"/>
      <c r="T14" s="8"/>
      <c r="U14" s="8"/>
      <c r="V14" s="46"/>
      <c r="W14" s="8"/>
      <c r="X14" s="8"/>
      <c r="Y14" s="46"/>
    </row>
    <row r="15" spans="1:25" ht="32.1" customHeight="1" thickBot="1" x14ac:dyDescent="0.3">
      <c r="A15" s="46"/>
      <c r="B15" s="16" t="s">
        <v>20</v>
      </c>
      <c r="C15" s="46"/>
      <c r="D15" s="41" t="s">
        <v>132</v>
      </c>
      <c r="E15" s="42" t="s">
        <v>51</v>
      </c>
      <c r="F15" s="20">
        <f t="shared" si="0"/>
        <v>28</v>
      </c>
      <c r="G15" s="46"/>
      <c r="H15" s="20">
        <v>28</v>
      </c>
      <c r="I15" s="10" t="s">
        <v>80</v>
      </c>
      <c r="J15" s="46"/>
      <c r="K15" s="11"/>
      <c r="L15" s="11"/>
      <c r="M15" s="46"/>
      <c r="N15" s="11"/>
      <c r="O15" s="11"/>
      <c r="P15" s="46"/>
      <c r="Q15" s="11"/>
      <c r="R15" s="11"/>
      <c r="S15" s="46"/>
      <c r="T15" s="11"/>
      <c r="U15" s="11"/>
      <c r="V15" s="46"/>
      <c r="W15" s="11"/>
      <c r="X15" s="11"/>
      <c r="Y15" s="46"/>
    </row>
    <row r="16" spans="1:25" ht="32.1" customHeight="1" thickBot="1" x14ac:dyDescent="0.3">
      <c r="A16" s="46"/>
      <c r="B16" s="15" t="s">
        <v>21</v>
      </c>
      <c r="C16" s="46"/>
      <c r="D16" s="39" t="s">
        <v>133</v>
      </c>
      <c r="E16" s="40" t="s">
        <v>52</v>
      </c>
      <c r="F16" s="19">
        <f t="shared" si="0"/>
        <v>25</v>
      </c>
      <c r="G16" s="46"/>
      <c r="H16" s="19">
        <v>25</v>
      </c>
      <c r="I16" s="7" t="s">
        <v>81</v>
      </c>
      <c r="J16" s="46"/>
      <c r="K16" s="8"/>
      <c r="L16" s="8"/>
      <c r="M16" s="46"/>
      <c r="N16" s="8"/>
      <c r="O16" s="8"/>
      <c r="P16" s="46"/>
      <c r="Q16" s="8"/>
      <c r="R16" s="8"/>
      <c r="S16" s="46"/>
      <c r="T16" s="8"/>
      <c r="U16" s="8"/>
      <c r="V16" s="46"/>
      <c r="W16" s="8"/>
      <c r="X16" s="8"/>
      <c r="Y16" s="46"/>
    </row>
    <row r="17" spans="1:25" ht="32.1" customHeight="1" thickBot="1" x14ac:dyDescent="0.3">
      <c r="A17" s="46"/>
      <c r="B17" s="16" t="s">
        <v>22</v>
      </c>
      <c r="C17" s="46"/>
      <c r="D17" s="41" t="s">
        <v>134</v>
      </c>
      <c r="E17" s="42" t="s">
        <v>53</v>
      </c>
      <c r="F17" s="20">
        <f t="shared" si="0"/>
        <v>22</v>
      </c>
      <c r="G17" s="46"/>
      <c r="H17" s="20">
        <v>22</v>
      </c>
      <c r="I17" s="10" t="s">
        <v>82</v>
      </c>
      <c r="J17" s="46"/>
      <c r="K17" s="11"/>
      <c r="L17" s="11"/>
      <c r="M17" s="46"/>
      <c r="N17" s="11"/>
      <c r="O17" s="11"/>
      <c r="P17" s="46"/>
      <c r="Q17" s="11"/>
      <c r="R17" s="11"/>
      <c r="S17" s="46"/>
      <c r="T17" s="11"/>
      <c r="U17" s="11"/>
      <c r="V17" s="46"/>
      <c r="W17" s="11"/>
      <c r="X17" s="11"/>
      <c r="Y17" s="46"/>
    </row>
    <row r="18" spans="1:25" ht="32.1" customHeight="1" thickBot="1" x14ac:dyDescent="0.3">
      <c r="A18" s="46"/>
      <c r="B18" s="15" t="s">
        <v>23</v>
      </c>
      <c r="C18" s="46"/>
      <c r="D18" s="39" t="s">
        <v>135</v>
      </c>
      <c r="E18" s="40" t="s">
        <v>54</v>
      </c>
      <c r="F18" s="19">
        <f t="shared" si="0"/>
        <v>20</v>
      </c>
      <c r="G18" s="46"/>
      <c r="H18" s="19">
        <v>20</v>
      </c>
      <c r="I18" s="7" t="s">
        <v>83</v>
      </c>
      <c r="J18" s="46"/>
      <c r="K18" s="8"/>
      <c r="L18" s="8"/>
      <c r="M18" s="46"/>
      <c r="N18" s="8"/>
      <c r="O18" s="8"/>
      <c r="P18" s="46"/>
      <c r="Q18" s="8"/>
      <c r="R18" s="8"/>
      <c r="S18" s="46"/>
      <c r="T18" s="8"/>
      <c r="U18" s="8"/>
      <c r="V18" s="46"/>
      <c r="W18" s="8"/>
      <c r="X18" s="8"/>
      <c r="Y18" s="46"/>
    </row>
    <row r="19" spans="1:25" ht="32.1" customHeight="1" thickBot="1" x14ac:dyDescent="0.3">
      <c r="A19" s="46"/>
      <c r="B19" s="16" t="s">
        <v>24</v>
      </c>
      <c r="C19" s="46"/>
      <c r="D19" s="41" t="s">
        <v>136</v>
      </c>
      <c r="E19" s="42" t="s">
        <v>55</v>
      </c>
      <c r="F19" s="20">
        <f t="shared" si="0"/>
        <v>18</v>
      </c>
      <c r="G19" s="46"/>
      <c r="H19" s="20">
        <v>18</v>
      </c>
      <c r="I19" s="10" t="s">
        <v>84</v>
      </c>
      <c r="J19" s="46"/>
      <c r="K19" s="11"/>
      <c r="L19" s="11"/>
      <c r="M19" s="46"/>
      <c r="N19" s="11"/>
      <c r="O19" s="11"/>
      <c r="P19" s="46"/>
      <c r="Q19" s="11"/>
      <c r="R19" s="11"/>
      <c r="S19" s="46"/>
      <c r="T19" s="11"/>
      <c r="U19" s="11"/>
      <c r="V19" s="46"/>
      <c r="W19" s="11"/>
      <c r="X19" s="11"/>
      <c r="Y19" s="46"/>
    </row>
    <row r="20" spans="1:25" ht="32.1" customHeight="1" thickBot="1" x14ac:dyDescent="0.3">
      <c r="A20" s="46"/>
      <c r="B20" s="15" t="s">
        <v>25</v>
      </c>
      <c r="C20" s="46"/>
      <c r="D20" s="39" t="s">
        <v>137</v>
      </c>
      <c r="E20" s="40" t="s">
        <v>56</v>
      </c>
      <c r="F20" s="19">
        <f t="shared" si="0"/>
        <v>16</v>
      </c>
      <c r="G20" s="46"/>
      <c r="H20" s="19">
        <v>16</v>
      </c>
      <c r="I20" s="7" t="s">
        <v>85</v>
      </c>
      <c r="J20" s="46"/>
      <c r="K20" s="8"/>
      <c r="L20" s="8"/>
      <c r="M20" s="46"/>
      <c r="N20" s="8"/>
      <c r="O20" s="8"/>
      <c r="P20" s="46"/>
      <c r="Q20" s="8"/>
      <c r="R20" s="8"/>
      <c r="S20" s="46"/>
      <c r="T20" s="8"/>
      <c r="U20" s="8"/>
      <c r="V20" s="46"/>
      <c r="W20" s="8"/>
      <c r="X20" s="8"/>
      <c r="Y20" s="46"/>
    </row>
    <row r="21" spans="1:25" ht="32.1" customHeight="1" thickBot="1" x14ac:dyDescent="0.3">
      <c r="A21" s="46"/>
      <c r="B21" s="16" t="s">
        <v>26</v>
      </c>
      <c r="C21" s="46"/>
      <c r="D21" s="41" t="s">
        <v>138</v>
      </c>
      <c r="E21" s="42" t="s">
        <v>57</v>
      </c>
      <c r="F21" s="20">
        <f t="shared" si="0"/>
        <v>14</v>
      </c>
      <c r="G21" s="46"/>
      <c r="H21" s="20">
        <v>14</v>
      </c>
      <c r="I21" s="10" t="s">
        <v>86</v>
      </c>
      <c r="J21" s="46"/>
      <c r="K21" s="11"/>
      <c r="L21" s="11"/>
      <c r="M21" s="46"/>
      <c r="N21" s="11"/>
      <c r="O21" s="11"/>
      <c r="P21" s="46"/>
      <c r="Q21" s="11"/>
      <c r="R21" s="11"/>
      <c r="S21" s="46"/>
      <c r="T21" s="11"/>
      <c r="U21" s="11"/>
      <c r="V21" s="46"/>
      <c r="W21" s="11"/>
      <c r="X21" s="11"/>
      <c r="Y21" s="46"/>
    </row>
    <row r="22" spans="1:25" ht="32.1" customHeight="1" thickBot="1" x14ac:dyDescent="0.3">
      <c r="A22" s="46"/>
      <c r="B22" s="15" t="s">
        <v>27</v>
      </c>
      <c r="C22" s="46"/>
      <c r="D22" s="57" t="s">
        <v>139</v>
      </c>
      <c r="E22" s="40" t="s">
        <v>49</v>
      </c>
      <c r="F22" s="19">
        <f t="shared" si="0"/>
        <v>12</v>
      </c>
      <c r="G22" s="46"/>
      <c r="H22" s="19">
        <v>12</v>
      </c>
      <c r="I22" s="7" t="s">
        <v>87</v>
      </c>
      <c r="J22" s="46"/>
      <c r="K22" s="8"/>
      <c r="L22" s="8"/>
      <c r="M22" s="46"/>
      <c r="N22" s="8"/>
      <c r="O22" s="8"/>
      <c r="P22" s="46"/>
      <c r="Q22" s="8"/>
      <c r="R22" s="8"/>
      <c r="S22" s="46"/>
      <c r="T22" s="8"/>
      <c r="U22" s="8"/>
      <c r="V22" s="46"/>
      <c r="W22" s="8"/>
      <c r="X22" s="8"/>
      <c r="Y22" s="46"/>
    </row>
    <row r="23" spans="1:25" ht="32.1" customHeight="1" thickBot="1" x14ac:dyDescent="0.3">
      <c r="A23" s="46"/>
      <c r="B23" s="16" t="s">
        <v>28</v>
      </c>
      <c r="C23" s="46"/>
      <c r="D23" s="41" t="s">
        <v>140</v>
      </c>
      <c r="E23" s="42" t="s">
        <v>58</v>
      </c>
      <c r="F23" s="20">
        <f t="shared" si="0"/>
        <v>10</v>
      </c>
      <c r="G23" s="46"/>
      <c r="H23" s="20">
        <v>10</v>
      </c>
      <c r="I23" s="10" t="s">
        <v>88</v>
      </c>
      <c r="J23" s="46"/>
      <c r="K23" s="11"/>
      <c r="L23" s="11"/>
      <c r="M23" s="46"/>
      <c r="N23" s="11"/>
      <c r="O23" s="11"/>
      <c r="P23" s="46"/>
      <c r="Q23" s="11"/>
      <c r="R23" s="11"/>
      <c r="S23" s="46"/>
      <c r="T23" s="11"/>
      <c r="U23" s="11"/>
      <c r="V23" s="46"/>
      <c r="W23" s="11"/>
      <c r="X23" s="11"/>
      <c r="Y23" s="46"/>
    </row>
    <row r="24" spans="1:25" ht="32.1" customHeight="1" thickBot="1" x14ac:dyDescent="0.3">
      <c r="A24" s="46"/>
      <c r="B24" s="15" t="s">
        <v>29</v>
      </c>
      <c r="C24" s="46"/>
      <c r="D24" s="39" t="s">
        <v>141</v>
      </c>
      <c r="E24" s="40" t="s">
        <v>50</v>
      </c>
      <c r="F24" s="19">
        <f t="shared" si="0"/>
        <v>9</v>
      </c>
      <c r="G24" s="46"/>
      <c r="H24" s="19">
        <v>9</v>
      </c>
      <c r="I24" s="7" t="s">
        <v>89</v>
      </c>
      <c r="J24" s="46"/>
      <c r="K24" s="8"/>
      <c r="L24" s="8"/>
      <c r="M24" s="46"/>
      <c r="N24" s="8"/>
      <c r="O24" s="8"/>
      <c r="P24" s="46"/>
      <c r="Q24" s="8"/>
      <c r="R24" s="8"/>
      <c r="S24" s="46"/>
      <c r="T24" s="8"/>
      <c r="U24" s="8"/>
      <c r="V24" s="46"/>
      <c r="W24" s="8"/>
      <c r="X24" s="8"/>
      <c r="Y24" s="46"/>
    </row>
    <row r="25" spans="1:25" ht="32.1" customHeight="1" thickBot="1" x14ac:dyDescent="0.3">
      <c r="A25" s="46"/>
      <c r="B25" s="16" t="s">
        <v>30</v>
      </c>
      <c r="C25" s="46"/>
      <c r="D25" s="41" t="s">
        <v>142</v>
      </c>
      <c r="E25" s="42" t="s">
        <v>59</v>
      </c>
      <c r="F25" s="20">
        <f t="shared" si="0"/>
        <v>8</v>
      </c>
      <c r="G25" s="46"/>
      <c r="H25" s="20">
        <v>8</v>
      </c>
      <c r="I25" s="10" t="s">
        <v>90</v>
      </c>
      <c r="J25" s="46"/>
      <c r="K25" s="11"/>
      <c r="L25" s="11"/>
      <c r="M25" s="46"/>
      <c r="N25" s="11"/>
      <c r="O25" s="11"/>
      <c r="P25" s="46"/>
      <c r="Q25" s="11"/>
      <c r="R25" s="11"/>
      <c r="S25" s="46"/>
      <c r="T25" s="11"/>
      <c r="U25" s="11"/>
      <c r="V25" s="46"/>
      <c r="W25" s="11"/>
      <c r="X25" s="11"/>
      <c r="Y25" s="46"/>
    </row>
    <row r="26" spans="1:25" ht="32.1" customHeight="1" thickBot="1" x14ac:dyDescent="0.3">
      <c r="A26" s="46"/>
      <c r="B26" s="15" t="s">
        <v>31</v>
      </c>
      <c r="C26" s="46"/>
      <c r="D26" s="39" t="s">
        <v>143</v>
      </c>
      <c r="E26" s="40" t="s">
        <v>60</v>
      </c>
      <c r="F26" s="19">
        <f t="shared" si="0"/>
        <v>7</v>
      </c>
      <c r="G26" s="46"/>
      <c r="H26" s="19">
        <v>7</v>
      </c>
      <c r="I26" s="7" t="s">
        <v>91</v>
      </c>
      <c r="J26" s="46"/>
      <c r="K26" s="8"/>
      <c r="L26" s="8"/>
      <c r="M26" s="46"/>
      <c r="N26" s="8"/>
      <c r="O26" s="8"/>
      <c r="P26" s="46"/>
      <c r="Q26" s="8"/>
      <c r="R26" s="8"/>
      <c r="S26" s="46"/>
      <c r="T26" s="8"/>
      <c r="U26" s="8"/>
      <c r="V26" s="46"/>
      <c r="W26" s="8"/>
      <c r="X26" s="8"/>
      <c r="Y26" s="46"/>
    </row>
    <row r="27" spans="1:25" ht="32.1" customHeight="1" thickBot="1" x14ac:dyDescent="0.3">
      <c r="A27" s="46"/>
      <c r="B27" s="16" t="s">
        <v>32</v>
      </c>
      <c r="C27" s="46"/>
      <c r="D27" s="41" t="s">
        <v>144</v>
      </c>
      <c r="E27" s="44" t="s">
        <v>61</v>
      </c>
      <c r="F27" s="20">
        <f t="shared" si="0"/>
        <v>6</v>
      </c>
      <c r="G27" s="46"/>
      <c r="H27" s="20">
        <v>6</v>
      </c>
      <c r="I27" s="10" t="s">
        <v>92</v>
      </c>
      <c r="J27" s="46"/>
      <c r="K27" s="11"/>
      <c r="L27" s="11"/>
      <c r="M27" s="46"/>
      <c r="N27" s="11"/>
      <c r="O27" s="11"/>
      <c r="P27" s="46"/>
      <c r="Q27" s="11"/>
      <c r="R27" s="11"/>
      <c r="S27" s="46"/>
      <c r="T27" s="11"/>
      <c r="U27" s="11"/>
      <c r="V27" s="46"/>
      <c r="W27" s="11"/>
      <c r="X27" s="11"/>
      <c r="Y27" s="46"/>
    </row>
    <row r="28" spans="1:25" ht="32.1" customHeight="1" thickBot="1" x14ac:dyDescent="0.3">
      <c r="A28" s="46"/>
      <c r="B28" s="15" t="s">
        <v>33</v>
      </c>
      <c r="C28" s="46"/>
      <c r="D28" s="39" t="s">
        <v>145</v>
      </c>
      <c r="E28" s="45" t="s">
        <v>62</v>
      </c>
      <c r="F28" s="19">
        <f t="shared" si="0"/>
        <v>5</v>
      </c>
      <c r="G28" s="46"/>
      <c r="H28" s="19">
        <v>5</v>
      </c>
      <c r="I28" s="7" t="s">
        <v>93</v>
      </c>
      <c r="J28" s="46"/>
      <c r="K28" s="8"/>
      <c r="L28" s="8"/>
      <c r="M28" s="46"/>
      <c r="N28" s="8"/>
      <c r="O28" s="8"/>
      <c r="P28" s="46"/>
      <c r="Q28" s="8"/>
      <c r="R28" s="8"/>
      <c r="S28" s="46"/>
      <c r="T28" s="8"/>
      <c r="U28" s="8"/>
      <c r="V28" s="46"/>
      <c r="W28" s="8"/>
      <c r="X28" s="8"/>
      <c r="Y28" s="46"/>
    </row>
    <row r="29" spans="1:25" ht="32.1" customHeight="1" thickBot="1" x14ac:dyDescent="0.3">
      <c r="A29" s="46"/>
      <c r="B29" s="16" t="s">
        <v>34</v>
      </c>
      <c r="C29" s="46"/>
      <c r="D29" s="43" t="s">
        <v>171</v>
      </c>
      <c r="E29" s="42" t="s">
        <v>63</v>
      </c>
      <c r="F29" s="20">
        <f t="shared" si="0"/>
        <v>4</v>
      </c>
      <c r="G29" s="46"/>
      <c r="H29" s="20">
        <v>4</v>
      </c>
      <c r="I29" s="10" t="s">
        <v>94</v>
      </c>
      <c r="J29" s="46"/>
      <c r="K29" s="11"/>
      <c r="L29" s="11"/>
      <c r="M29" s="46"/>
      <c r="N29" s="11"/>
      <c r="O29" s="11"/>
      <c r="P29" s="46"/>
      <c r="Q29" s="11"/>
      <c r="R29" s="11"/>
      <c r="S29" s="46"/>
      <c r="T29" s="11"/>
      <c r="U29" s="11"/>
      <c r="V29" s="46"/>
      <c r="W29" s="11"/>
      <c r="X29" s="11"/>
      <c r="Y29" s="46"/>
    </row>
    <row r="30" spans="1:25" ht="32.1" customHeight="1" thickBot="1" x14ac:dyDescent="0.3">
      <c r="A30" s="46"/>
      <c r="B30" s="15" t="s">
        <v>35</v>
      </c>
      <c r="C30" s="46"/>
      <c r="D30" s="39" t="s">
        <v>147</v>
      </c>
      <c r="E30" s="40" t="s">
        <v>64</v>
      </c>
      <c r="F30" s="19">
        <f t="shared" si="0"/>
        <v>3</v>
      </c>
      <c r="G30" s="46"/>
      <c r="H30" s="19">
        <v>3</v>
      </c>
      <c r="I30" s="7" t="s">
        <v>95</v>
      </c>
      <c r="J30" s="46"/>
      <c r="K30" s="8"/>
      <c r="L30" s="8"/>
      <c r="M30" s="46"/>
      <c r="N30" s="8"/>
      <c r="O30" s="8"/>
      <c r="P30" s="46"/>
      <c r="Q30" s="8"/>
      <c r="R30" s="8"/>
      <c r="S30" s="46"/>
      <c r="T30" s="8"/>
      <c r="U30" s="8"/>
      <c r="V30" s="46"/>
      <c r="W30" s="8"/>
      <c r="X30" s="8"/>
      <c r="Y30" s="46"/>
    </row>
    <row r="31" spans="1:25" ht="32.1" customHeight="1" thickBot="1" x14ac:dyDescent="0.3">
      <c r="A31" s="46"/>
      <c r="B31" s="16" t="s">
        <v>36</v>
      </c>
      <c r="C31" s="46"/>
      <c r="D31" s="41" t="s">
        <v>148</v>
      </c>
      <c r="E31" s="42" t="s">
        <v>65</v>
      </c>
      <c r="F31" s="20">
        <f t="shared" si="0"/>
        <v>2</v>
      </c>
      <c r="G31" s="46"/>
      <c r="H31" s="20">
        <v>2</v>
      </c>
      <c r="I31" s="10" t="s">
        <v>96</v>
      </c>
      <c r="J31" s="46"/>
      <c r="K31" s="11"/>
      <c r="L31" s="11"/>
      <c r="M31" s="46"/>
      <c r="N31" s="11"/>
      <c r="O31" s="11"/>
      <c r="P31" s="46"/>
      <c r="Q31" s="11"/>
      <c r="R31" s="11"/>
      <c r="S31" s="46"/>
      <c r="T31" s="11"/>
      <c r="U31" s="11"/>
      <c r="V31" s="46"/>
      <c r="W31" s="11"/>
      <c r="X31" s="11"/>
      <c r="Y31" s="46"/>
    </row>
    <row r="32" spans="1:25" ht="32.1" customHeight="1" thickBot="1" x14ac:dyDescent="0.3">
      <c r="A32" s="46"/>
      <c r="B32" s="15" t="s">
        <v>37</v>
      </c>
      <c r="C32" s="46"/>
      <c r="D32" s="39" t="s">
        <v>149</v>
      </c>
      <c r="E32" s="40" t="s">
        <v>66</v>
      </c>
      <c r="F32" s="19">
        <f t="shared" si="0"/>
        <v>1</v>
      </c>
      <c r="G32" s="46"/>
      <c r="H32" s="19">
        <v>1</v>
      </c>
      <c r="I32" s="7" t="s">
        <v>97</v>
      </c>
      <c r="J32" s="46"/>
      <c r="K32" s="8"/>
      <c r="L32" s="8"/>
      <c r="M32" s="46"/>
      <c r="N32" s="8"/>
      <c r="O32" s="8"/>
      <c r="P32" s="46"/>
      <c r="Q32" s="8"/>
      <c r="R32" s="8"/>
      <c r="S32" s="46"/>
      <c r="T32" s="8"/>
      <c r="U32" s="8"/>
      <c r="V32" s="46"/>
      <c r="W32" s="8"/>
      <c r="X32" s="8"/>
      <c r="Y32" s="46"/>
    </row>
    <row r="33" spans="1:25" ht="32.1" customHeight="1" thickBot="1" x14ac:dyDescent="0.3">
      <c r="A33" s="46"/>
      <c r="B33" s="16" t="s">
        <v>38</v>
      </c>
      <c r="C33" s="46"/>
      <c r="D33" s="41" t="s">
        <v>150</v>
      </c>
      <c r="E33" s="42" t="s">
        <v>67</v>
      </c>
      <c r="F33" s="20">
        <f t="shared" si="0"/>
        <v>0</v>
      </c>
      <c r="G33" s="46"/>
      <c r="H33" s="20">
        <v>0</v>
      </c>
      <c r="I33" s="10" t="s">
        <v>98</v>
      </c>
      <c r="J33" s="46"/>
      <c r="K33" s="11"/>
      <c r="L33" s="11"/>
      <c r="M33" s="46"/>
      <c r="N33" s="11"/>
      <c r="O33" s="11"/>
      <c r="P33" s="46"/>
      <c r="Q33" s="11"/>
      <c r="R33" s="11"/>
      <c r="S33" s="46"/>
      <c r="T33" s="11"/>
      <c r="U33" s="11"/>
      <c r="V33" s="46"/>
      <c r="W33" s="11"/>
      <c r="X33" s="11"/>
      <c r="Y33" s="46"/>
    </row>
    <row r="34" spans="1:25" x14ac:dyDescent="0.25">
      <c r="A34" s="46"/>
      <c r="B34" s="47"/>
      <c r="C34" s="46"/>
      <c r="D34" s="46"/>
      <c r="E34" s="46"/>
      <c r="F34" s="48"/>
      <c r="G34" s="46"/>
      <c r="H34" s="49"/>
      <c r="I34" s="50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</sheetData>
  <customSheetViews>
    <customSheetView guid="{EA446369-DB98-4FE6-9FDD-08ED10B401CA}" showPageBreaks="1" showGridLines="0" printArea="1" hiddenColumns="1">
      <selection activeCell="P12" sqref="P12"/>
      <pageMargins left="0.25" right="0.25" top="0.75" bottom="0.75" header="0.3" footer="0.3"/>
      <pageSetup paperSize="9" scale="70" fitToWidth="0" fitToHeight="0" orientation="landscape" r:id="rId1"/>
    </customSheetView>
  </customSheetViews>
  <mergeCells count="7">
    <mergeCell ref="B1:X1"/>
    <mergeCell ref="H2:I2"/>
    <mergeCell ref="K2:L2"/>
    <mergeCell ref="N2:O2"/>
    <mergeCell ref="Q2:R2"/>
    <mergeCell ref="T2:U2"/>
    <mergeCell ref="W2:X2"/>
  </mergeCells>
  <pageMargins left="0.25" right="0.25" top="0.75" bottom="0.75" header="0.3" footer="0.3"/>
  <pageSetup paperSize="9" scale="70" fitToWidth="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showGridLines="0" workbookViewId="0">
      <selection activeCell="N13" sqref="N13"/>
    </sheetView>
  </sheetViews>
  <sheetFormatPr defaultRowHeight="15" x14ac:dyDescent="0.25"/>
  <cols>
    <col min="1" max="1" width="1.7109375" customWidth="1"/>
    <col min="2" max="2" width="7.42578125" bestFit="1" customWidth="1"/>
    <col min="3" max="3" width="1.7109375" customWidth="1"/>
    <col min="4" max="4" width="28.28515625" customWidth="1"/>
    <col min="5" max="5" width="30.7109375" customWidth="1"/>
    <col min="6" max="6" width="8" bestFit="1" customWidth="1"/>
    <col min="7" max="7" width="1.7109375" customWidth="1"/>
    <col min="8" max="9" width="8.7109375" customWidth="1"/>
    <col min="10" max="10" width="1.7109375" customWidth="1"/>
    <col min="11" max="12" width="8.7109375" customWidth="1"/>
    <col min="13" max="13" width="1.7109375" customWidth="1"/>
    <col min="14" max="15" width="8.7109375" customWidth="1"/>
    <col min="16" max="16" width="1.7109375" customWidth="1"/>
    <col min="17" max="18" width="8.7109375" customWidth="1"/>
    <col min="19" max="19" width="1.7109375" customWidth="1"/>
    <col min="20" max="21" width="8.7109375" customWidth="1"/>
    <col min="22" max="22" width="1.7109375" customWidth="1"/>
    <col min="23" max="24" width="8.7109375" customWidth="1"/>
    <col min="25" max="25" width="1.7109375" customWidth="1"/>
  </cols>
  <sheetData>
    <row r="1" spans="1:25" ht="24" thickBot="1" x14ac:dyDescent="0.4">
      <c r="A1" s="46"/>
      <c r="B1" s="58" t="s">
        <v>151</v>
      </c>
      <c r="C1" s="59"/>
      <c r="D1" s="60"/>
      <c r="E1" s="60"/>
      <c r="F1" s="60"/>
      <c r="G1" s="61"/>
      <c r="H1" s="60"/>
      <c r="I1" s="60"/>
      <c r="J1" s="61"/>
      <c r="K1" s="60"/>
      <c r="L1" s="60"/>
      <c r="M1" s="61"/>
      <c r="N1" s="60"/>
      <c r="O1" s="60"/>
      <c r="P1" s="61"/>
      <c r="Q1" s="60"/>
      <c r="R1" s="60"/>
      <c r="S1" s="61"/>
      <c r="T1" s="60"/>
      <c r="U1" s="60"/>
      <c r="V1" s="61"/>
      <c r="W1" s="60"/>
      <c r="X1" s="62"/>
      <c r="Y1" s="46"/>
    </row>
    <row r="2" spans="1:25" ht="16.5" thickBot="1" x14ac:dyDescent="0.3">
      <c r="A2" s="46"/>
      <c r="B2" s="24" t="s">
        <v>0</v>
      </c>
      <c r="C2" s="46"/>
      <c r="D2" s="25" t="s">
        <v>39</v>
      </c>
      <c r="E2" s="25" t="s">
        <v>41</v>
      </c>
      <c r="F2" s="24" t="s">
        <v>7</v>
      </c>
      <c r="G2" s="46"/>
      <c r="H2" s="70" t="s">
        <v>1</v>
      </c>
      <c r="I2" s="70"/>
      <c r="J2" s="46"/>
      <c r="K2" s="71" t="s">
        <v>2</v>
      </c>
      <c r="L2" s="71"/>
      <c r="M2" s="46"/>
      <c r="N2" s="72" t="s">
        <v>3</v>
      </c>
      <c r="O2" s="72"/>
      <c r="P2" s="46"/>
      <c r="Q2" s="73" t="s">
        <v>4</v>
      </c>
      <c r="R2" s="73"/>
      <c r="S2" s="46"/>
      <c r="T2" s="74" t="s">
        <v>5</v>
      </c>
      <c r="U2" s="74"/>
      <c r="V2" s="46"/>
      <c r="W2" s="69" t="s">
        <v>6</v>
      </c>
      <c r="X2" s="69"/>
      <c r="Y2" s="46"/>
    </row>
    <row r="3" spans="1:25" ht="32.1" customHeight="1" thickBot="1" x14ac:dyDescent="0.3">
      <c r="A3" s="51"/>
      <c r="B3" s="16" t="s">
        <v>8</v>
      </c>
      <c r="C3" s="51"/>
      <c r="D3" s="30" t="s">
        <v>125</v>
      </c>
      <c r="E3" s="9" t="s">
        <v>42</v>
      </c>
      <c r="F3" s="20">
        <f t="shared" ref="F3:F5" si="0">H3+K3+N3+Q3+T3+W3</f>
        <v>15</v>
      </c>
      <c r="G3" s="51"/>
      <c r="H3" s="20">
        <v>15</v>
      </c>
      <c r="I3" s="9" t="s">
        <v>99</v>
      </c>
      <c r="J3" s="51"/>
      <c r="K3" s="11"/>
      <c r="L3" s="11"/>
      <c r="M3" s="51"/>
      <c r="N3" s="11"/>
      <c r="O3" s="11"/>
      <c r="P3" s="51"/>
      <c r="Q3" s="11"/>
      <c r="R3" s="11"/>
      <c r="S3" s="51"/>
      <c r="T3" s="11"/>
      <c r="U3" s="11"/>
      <c r="V3" s="51"/>
      <c r="W3" s="11"/>
      <c r="X3" s="11"/>
      <c r="Y3" s="51"/>
    </row>
    <row r="4" spans="1:25" ht="32.1" customHeight="1" thickBot="1" x14ac:dyDescent="0.3">
      <c r="A4" s="51"/>
      <c r="B4" s="28" t="s">
        <v>9</v>
      </c>
      <c r="C4" s="51"/>
      <c r="D4" s="31" t="s">
        <v>152</v>
      </c>
      <c r="E4" s="26" t="s">
        <v>57</v>
      </c>
      <c r="F4" s="29">
        <f t="shared" si="0"/>
        <v>12</v>
      </c>
      <c r="G4" s="51"/>
      <c r="H4" s="29">
        <v>12</v>
      </c>
      <c r="I4" s="26" t="s">
        <v>100</v>
      </c>
      <c r="J4" s="51"/>
      <c r="K4" s="27"/>
      <c r="L4" s="27"/>
      <c r="M4" s="51"/>
      <c r="N4" s="27"/>
      <c r="O4" s="27"/>
      <c r="P4" s="51"/>
      <c r="Q4" s="27"/>
      <c r="R4" s="27"/>
      <c r="S4" s="51"/>
      <c r="T4" s="27"/>
      <c r="U4" s="27"/>
      <c r="V4" s="51"/>
      <c r="W4" s="27"/>
      <c r="X4" s="27"/>
      <c r="Y4" s="51"/>
    </row>
    <row r="5" spans="1:25" ht="32.1" customHeight="1" thickBot="1" x14ac:dyDescent="0.3">
      <c r="A5" s="51"/>
      <c r="B5" s="16" t="s">
        <v>10</v>
      </c>
      <c r="C5" s="51"/>
      <c r="D5" s="30" t="s">
        <v>142</v>
      </c>
      <c r="E5" s="9" t="s">
        <v>59</v>
      </c>
      <c r="F5" s="20">
        <f t="shared" si="0"/>
        <v>10</v>
      </c>
      <c r="G5" s="51"/>
      <c r="H5" s="20">
        <v>10</v>
      </c>
      <c r="I5" s="9" t="s">
        <v>101</v>
      </c>
      <c r="J5" s="51"/>
      <c r="K5" s="11"/>
      <c r="L5" s="11"/>
      <c r="M5" s="51"/>
      <c r="N5" s="11"/>
      <c r="O5" s="11"/>
      <c r="P5" s="51"/>
      <c r="Q5" s="11"/>
      <c r="R5" s="11"/>
      <c r="S5" s="51"/>
      <c r="T5" s="11"/>
      <c r="U5" s="11"/>
      <c r="V5" s="51"/>
      <c r="W5" s="11"/>
      <c r="X5" s="11"/>
      <c r="Y5" s="51"/>
    </row>
    <row r="6" spans="1:25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</sheetData>
  <customSheetViews>
    <customSheetView guid="{EA446369-DB98-4FE6-9FDD-08ED10B401CA}" hiddenColumns="1">
      <selection activeCell="E5" sqref="E5"/>
      <pageMargins left="0.7" right="0.7" top="0.75" bottom="0.75" header="0.3" footer="0.3"/>
    </customSheetView>
  </customSheetViews>
  <mergeCells count="7">
    <mergeCell ref="B1:X1"/>
    <mergeCell ref="W2:X2"/>
    <mergeCell ref="H2:I2"/>
    <mergeCell ref="K2:L2"/>
    <mergeCell ref="N2:O2"/>
    <mergeCell ref="Q2:R2"/>
    <mergeCell ref="T2:U2"/>
  </mergeCells>
  <pageMargins left="0.25" right="0.25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showGridLines="0" workbookViewId="0">
      <selection activeCell="AE7" sqref="AE7"/>
    </sheetView>
  </sheetViews>
  <sheetFormatPr defaultRowHeight="15" x14ac:dyDescent="0.25"/>
  <cols>
    <col min="1" max="1" width="1.7109375" customWidth="1"/>
    <col min="2" max="2" width="7.42578125" bestFit="1" customWidth="1"/>
    <col min="3" max="3" width="1.7109375" customWidth="1"/>
    <col min="4" max="4" width="28.28515625" customWidth="1"/>
    <col min="5" max="5" width="30.7109375" customWidth="1"/>
    <col min="6" max="6" width="8" bestFit="1" customWidth="1"/>
    <col min="7" max="7" width="1.7109375" customWidth="1"/>
    <col min="8" max="9" width="8.7109375" customWidth="1"/>
    <col min="10" max="10" width="1.7109375" customWidth="1"/>
    <col min="11" max="12" width="8.7109375" customWidth="1"/>
    <col min="13" max="13" width="1.7109375" customWidth="1"/>
    <col min="14" max="15" width="8.7109375" customWidth="1"/>
    <col min="16" max="16" width="1.7109375" customWidth="1"/>
    <col min="17" max="18" width="8.7109375" customWidth="1"/>
    <col min="19" max="19" width="1.7109375" customWidth="1"/>
    <col min="20" max="21" width="8.7109375" customWidth="1"/>
    <col min="22" max="22" width="1.7109375" customWidth="1"/>
    <col min="23" max="24" width="8.7109375" customWidth="1"/>
    <col min="25" max="25" width="1.7109375" customWidth="1"/>
  </cols>
  <sheetData>
    <row r="1" spans="1:25" ht="24" thickBot="1" x14ac:dyDescent="0.4">
      <c r="A1" s="46"/>
      <c r="B1" s="58" t="s">
        <v>153</v>
      </c>
      <c r="C1" s="59"/>
      <c r="D1" s="60"/>
      <c r="E1" s="60"/>
      <c r="F1" s="60"/>
      <c r="G1" s="61"/>
      <c r="H1" s="60"/>
      <c r="I1" s="60"/>
      <c r="J1" s="61"/>
      <c r="K1" s="60"/>
      <c r="L1" s="60"/>
      <c r="M1" s="61"/>
      <c r="N1" s="60"/>
      <c r="O1" s="60"/>
      <c r="P1" s="61"/>
      <c r="Q1" s="60"/>
      <c r="R1" s="60"/>
      <c r="S1" s="61"/>
      <c r="T1" s="60"/>
      <c r="U1" s="60"/>
      <c r="V1" s="61"/>
      <c r="W1" s="60"/>
      <c r="X1" s="62"/>
      <c r="Y1" s="46"/>
    </row>
    <row r="2" spans="1:25" ht="16.5" thickBot="1" x14ac:dyDescent="0.3">
      <c r="A2" s="46"/>
      <c r="B2" s="24" t="s">
        <v>0</v>
      </c>
      <c r="C2" s="46"/>
      <c r="D2" s="25" t="s">
        <v>39</v>
      </c>
      <c r="E2" s="25" t="s">
        <v>41</v>
      </c>
      <c r="F2" s="24" t="s">
        <v>7</v>
      </c>
      <c r="G2" s="46"/>
      <c r="H2" s="70" t="s">
        <v>1</v>
      </c>
      <c r="I2" s="70"/>
      <c r="J2" s="46"/>
      <c r="K2" s="71" t="s">
        <v>2</v>
      </c>
      <c r="L2" s="71"/>
      <c r="M2" s="46"/>
      <c r="N2" s="72" t="s">
        <v>3</v>
      </c>
      <c r="O2" s="72"/>
      <c r="P2" s="46"/>
      <c r="Q2" s="73" t="s">
        <v>4</v>
      </c>
      <c r="R2" s="73"/>
      <c r="S2" s="46"/>
      <c r="T2" s="74" t="s">
        <v>5</v>
      </c>
      <c r="U2" s="74"/>
      <c r="V2" s="46"/>
      <c r="W2" s="69" t="s">
        <v>6</v>
      </c>
      <c r="X2" s="69"/>
      <c r="Y2" s="46"/>
    </row>
    <row r="3" spans="1:25" ht="32.1" customHeight="1" thickBot="1" x14ac:dyDescent="0.3">
      <c r="A3" s="46"/>
      <c r="B3" s="14" t="s">
        <v>8</v>
      </c>
      <c r="C3" s="46"/>
      <c r="D3" s="30" t="s">
        <v>136</v>
      </c>
      <c r="E3" s="9" t="s">
        <v>55</v>
      </c>
      <c r="F3" s="20">
        <f t="shared" ref="F3:F6" si="0">H3+K3+N3+Q3+T3+W3</f>
        <v>15</v>
      </c>
      <c r="G3" s="46"/>
      <c r="H3" s="20">
        <v>15</v>
      </c>
      <c r="I3" s="10" t="s">
        <v>99</v>
      </c>
      <c r="J3" s="46"/>
      <c r="K3" s="11"/>
      <c r="L3" s="11"/>
      <c r="M3" s="46"/>
      <c r="N3" s="11"/>
      <c r="O3" s="11"/>
      <c r="P3" s="46"/>
      <c r="Q3" s="11"/>
      <c r="R3" s="11"/>
      <c r="S3" s="46"/>
      <c r="T3" s="11"/>
      <c r="U3" s="11"/>
      <c r="V3" s="46"/>
      <c r="W3" s="11"/>
      <c r="X3" s="11"/>
      <c r="Y3" s="46"/>
    </row>
    <row r="4" spans="1:25" ht="32.1" customHeight="1" thickBot="1" x14ac:dyDescent="0.3">
      <c r="A4" s="46"/>
      <c r="B4" s="15" t="s">
        <v>9</v>
      </c>
      <c r="C4" s="46"/>
      <c r="D4" s="32" t="s">
        <v>154</v>
      </c>
      <c r="E4" s="32" t="s">
        <v>49</v>
      </c>
      <c r="F4" s="29">
        <f t="shared" si="0"/>
        <v>12</v>
      </c>
      <c r="G4" s="46"/>
      <c r="H4" s="29">
        <v>12</v>
      </c>
      <c r="I4" s="31" t="s">
        <v>100</v>
      </c>
      <c r="J4" s="46"/>
      <c r="K4" s="33"/>
      <c r="L4" s="33"/>
      <c r="M4" s="46"/>
      <c r="N4" s="33"/>
      <c r="O4" s="33"/>
      <c r="P4" s="46"/>
      <c r="Q4" s="33"/>
      <c r="R4" s="33"/>
      <c r="S4" s="46"/>
      <c r="T4" s="33"/>
      <c r="U4" s="33"/>
      <c r="V4" s="46"/>
      <c r="W4" s="33"/>
      <c r="X4" s="33"/>
      <c r="Y4" s="46"/>
    </row>
    <row r="5" spans="1:25" ht="32.1" customHeight="1" thickBot="1" x14ac:dyDescent="0.3">
      <c r="A5" s="46"/>
      <c r="B5" s="16" t="s">
        <v>10</v>
      </c>
      <c r="C5" s="46"/>
      <c r="D5" s="30" t="s">
        <v>143</v>
      </c>
      <c r="E5" s="9" t="s">
        <v>60</v>
      </c>
      <c r="F5" s="20">
        <f t="shared" si="0"/>
        <v>10</v>
      </c>
      <c r="G5" s="46"/>
      <c r="H5" s="20">
        <v>10</v>
      </c>
      <c r="I5" s="10" t="s">
        <v>101</v>
      </c>
      <c r="J5" s="46"/>
      <c r="K5" s="11"/>
      <c r="L5" s="11"/>
      <c r="M5" s="46"/>
      <c r="N5" s="11"/>
      <c r="O5" s="11"/>
      <c r="P5" s="46"/>
      <c r="Q5" s="11"/>
      <c r="R5" s="11"/>
      <c r="S5" s="46"/>
      <c r="T5" s="11"/>
      <c r="U5" s="11"/>
      <c r="V5" s="46"/>
      <c r="W5" s="11"/>
      <c r="X5" s="11"/>
      <c r="Y5" s="46"/>
    </row>
    <row r="6" spans="1:25" ht="32.1" customHeight="1" thickBot="1" x14ac:dyDescent="0.3">
      <c r="A6" s="46"/>
      <c r="B6" s="15" t="s">
        <v>11</v>
      </c>
      <c r="C6" s="46"/>
      <c r="D6" s="34" t="s">
        <v>148</v>
      </c>
      <c r="E6" s="6" t="s">
        <v>65</v>
      </c>
      <c r="F6" s="19">
        <f t="shared" si="0"/>
        <v>8</v>
      </c>
      <c r="G6" s="46"/>
      <c r="H6" s="19">
        <v>8</v>
      </c>
      <c r="I6" s="7" t="s">
        <v>102</v>
      </c>
      <c r="J6" s="46"/>
      <c r="K6" s="8"/>
      <c r="L6" s="8"/>
      <c r="M6" s="46"/>
      <c r="N6" s="8"/>
      <c r="O6" s="8"/>
      <c r="P6" s="46"/>
      <c r="Q6" s="8"/>
      <c r="R6" s="8"/>
      <c r="S6" s="46"/>
      <c r="T6" s="8"/>
      <c r="U6" s="8"/>
      <c r="V6" s="46"/>
      <c r="W6" s="8"/>
      <c r="X6" s="8"/>
      <c r="Y6" s="46"/>
    </row>
    <row r="7" spans="1:25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</sheetData>
  <customSheetViews>
    <customSheetView guid="{EA446369-DB98-4FE6-9FDD-08ED10B401CA}" hiddenColumns="1">
      <selection activeCell="C6" sqref="C6"/>
      <pageMargins left="0.7" right="0.7" top="0.75" bottom="0.75" header="0.3" footer="0.3"/>
    </customSheetView>
  </customSheetViews>
  <mergeCells count="7">
    <mergeCell ref="B1:X1"/>
    <mergeCell ref="W2:X2"/>
    <mergeCell ref="H2:I2"/>
    <mergeCell ref="K2:L2"/>
    <mergeCell ref="N2:O2"/>
    <mergeCell ref="Q2:R2"/>
    <mergeCell ref="T2:U2"/>
  </mergeCells>
  <pageMargins left="0.25" right="0.25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showGridLines="0" workbookViewId="0">
      <selection activeCell="F14" sqref="F14"/>
    </sheetView>
  </sheetViews>
  <sheetFormatPr defaultRowHeight="15" x14ac:dyDescent="0.25"/>
  <cols>
    <col min="1" max="1" width="1.7109375" customWidth="1"/>
    <col min="2" max="2" width="7.42578125" bestFit="1" customWidth="1"/>
    <col min="3" max="3" width="1.7109375" customWidth="1"/>
    <col min="4" max="4" width="28.28515625" customWidth="1"/>
    <col min="5" max="5" width="30.7109375" customWidth="1"/>
    <col min="6" max="6" width="8" bestFit="1" customWidth="1"/>
    <col min="7" max="7" width="1.7109375" customWidth="1"/>
    <col min="8" max="9" width="8.7109375" customWidth="1"/>
    <col min="10" max="10" width="1.7109375" customWidth="1"/>
    <col min="11" max="12" width="8.7109375" customWidth="1"/>
    <col min="13" max="13" width="1.7109375" customWidth="1"/>
    <col min="14" max="15" width="8.7109375" customWidth="1"/>
    <col min="16" max="16" width="1.7109375" customWidth="1"/>
    <col min="17" max="18" width="8.7109375" customWidth="1"/>
    <col min="19" max="19" width="1.7109375" customWidth="1"/>
    <col min="20" max="21" width="8.7109375" customWidth="1"/>
    <col min="22" max="22" width="1.7109375" customWidth="1"/>
    <col min="23" max="24" width="8.7109375" customWidth="1"/>
    <col min="25" max="25" width="1.7109375" customWidth="1"/>
  </cols>
  <sheetData>
    <row r="1" spans="1:25" ht="24" thickBot="1" x14ac:dyDescent="0.4">
      <c r="A1" s="46"/>
      <c r="B1" s="58" t="s">
        <v>158</v>
      </c>
      <c r="C1" s="59"/>
      <c r="D1" s="60"/>
      <c r="E1" s="60"/>
      <c r="F1" s="60"/>
      <c r="G1" s="61"/>
      <c r="H1" s="60"/>
      <c r="I1" s="60"/>
      <c r="J1" s="61"/>
      <c r="K1" s="60"/>
      <c r="L1" s="60"/>
      <c r="M1" s="61"/>
      <c r="N1" s="60"/>
      <c r="O1" s="60"/>
      <c r="P1" s="61"/>
      <c r="Q1" s="60"/>
      <c r="R1" s="60"/>
      <c r="S1" s="61"/>
      <c r="T1" s="60"/>
      <c r="U1" s="60"/>
      <c r="V1" s="61"/>
      <c r="W1" s="60"/>
      <c r="X1" s="62"/>
      <c r="Y1" s="46"/>
    </row>
    <row r="2" spans="1:25" ht="16.5" thickBot="1" x14ac:dyDescent="0.3">
      <c r="A2" s="46"/>
      <c r="B2" s="24" t="s">
        <v>0</v>
      </c>
      <c r="C2" s="46"/>
      <c r="D2" s="25" t="s">
        <v>39</v>
      </c>
      <c r="E2" s="25" t="s">
        <v>41</v>
      </c>
      <c r="F2" s="24" t="s">
        <v>7</v>
      </c>
      <c r="G2" s="46"/>
      <c r="H2" s="70" t="s">
        <v>1</v>
      </c>
      <c r="I2" s="70"/>
      <c r="J2" s="46"/>
      <c r="K2" s="71" t="s">
        <v>2</v>
      </c>
      <c r="L2" s="71"/>
      <c r="M2" s="46"/>
      <c r="N2" s="72" t="s">
        <v>3</v>
      </c>
      <c r="O2" s="72"/>
      <c r="P2" s="46"/>
      <c r="Q2" s="73" t="s">
        <v>4</v>
      </c>
      <c r="R2" s="73"/>
      <c r="S2" s="46"/>
      <c r="T2" s="74" t="s">
        <v>5</v>
      </c>
      <c r="U2" s="74"/>
      <c r="V2" s="46"/>
      <c r="W2" s="69" t="s">
        <v>6</v>
      </c>
      <c r="X2" s="69"/>
      <c r="Y2" s="46"/>
    </row>
    <row r="3" spans="1:25" ht="32.1" customHeight="1" thickBot="1" x14ac:dyDescent="0.3">
      <c r="A3" s="46"/>
      <c r="B3" s="16" t="s">
        <v>8</v>
      </c>
      <c r="C3" s="46"/>
      <c r="D3" s="30" t="s">
        <v>128</v>
      </c>
      <c r="E3" s="9" t="s">
        <v>47</v>
      </c>
      <c r="F3" s="20">
        <f t="shared" ref="F3:F7" si="0">H3+K3+N3+Q3+T3+W3</f>
        <v>15</v>
      </c>
      <c r="G3" s="46"/>
      <c r="H3" s="20">
        <v>15</v>
      </c>
      <c r="I3" s="10" t="s">
        <v>99</v>
      </c>
      <c r="J3" s="46"/>
      <c r="K3" s="11"/>
      <c r="L3" s="11"/>
      <c r="M3" s="46"/>
      <c r="N3" s="11"/>
      <c r="O3" s="11"/>
      <c r="P3" s="46"/>
      <c r="Q3" s="11"/>
      <c r="R3" s="11"/>
      <c r="S3" s="46"/>
      <c r="T3" s="11"/>
      <c r="U3" s="11"/>
      <c r="V3" s="46"/>
      <c r="W3" s="11"/>
      <c r="X3" s="11"/>
      <c r="Y3" s="46"/>
    </row>
    <row r="4" spans="1:25" ht="32.1" customHeight="1" thickBot="1" x14ac:dyDescent="0.3">
      <c r="A4" s="46"/>
      <c r="B4" s="15" t="s">
        <v>9</v>
      </c>
      <c r="C4" s="46"/>
      <c r="D4" s="34" t="s">
        <v>134</v>
      </c>
      <c r="E4" s="6" t="s">
        <v>53</v>
      </c>
      <c r="F4" s="19">
        <f t="shared" si="0"/>
        <v>12</v>
      </c>
      <c r="G4" s="46"/>
      <c r="H4" s="19">
        <v>12</v>
      </c>
      <c r="I4" s="7" t="s">
        <v>100</v>
      </c>
      <c r="J4" s="46"/>
      <c r="K4" s="8"/>
      <c r="L4" s="8"/>
      <c r="M4" s="46"/>
      <c r="N4" s="8"/>
      <c r="O4" s="8"/>
      <c r="P4" s="46"/>
      <c r="Q4" s="8"/>
      <c r="R4" s="8"/>
      <c r="S4" s="46"/>
      <c r="T4" s="8"/>
      <c r="U4" s="8"/>
      <c r="V4" s="46"/>
      <c r="W4" s="8"/>
      <c r="X4" s="8"/>
      <c r="Y4" s="46"/>
    </row>
    <row r="5" spans="1:25" ht="32.1" customHeight="1" thickBot="1" x14ac:dyDescent="0.3">
      <c r="A5" s="46"/>
      <c r="B5" s="16" t="s">
        <v>10</v>
      </c>
      <c r="C5" s="46"/>
      <c r="D5" s="30" t="s">
        <v>145</v>
      </c>
      <c r="E5" s="12" t="s">
        <v>62</v>
      </c>
      <c r="F5" s="20">
        <f t="shared" si="0"/>
        <v>10</v>
      </c>
      <c r="G5" s="46"/>
      <c r="H5" s="20">
        <v>10</v>
      </c>
      <c r="I5" s="10" t="s">
        <v>103</v>
      </c>
      <c r="J5" s="46"/>
      <c r="K5" s="11"/>
      <c r="L5" s="11"/>
      <c r="M5" s="46"/>
      <c r="N5" s="11"/>
      <c r="O5" s="11"/>
      <c r="P5" s="46"/>
      <c r="Q5" s="11"/>
      <c r="R5" s="11"/>
      <c r="S5" s="46"/>
      <c r="T5" s="11"/>
      <c r="U5" s="11"/>
      <c r="V5" s="46"/>
      <c r="W5" s="11"/>
      <c r="X5" s="11"/>
      <c r="Y5" s="46"/>
    </row>
    <row r="6" spans="1:25" ht="32.1" customHeight="1" thickBot="1" x14ac:dyDescent="0.3">
      <c r="A6" s="46"/>
      <c r="B6" s="15" t="s">
        <v>11</v>
      </c>
      <c r="C6" s="46"/>
      <c r="D6" s="53" t="s">
        <v>146</v>
      </c>
      <c r="E6" s="6" t="s">
        <v>63</v>
      </c>
      <c r="F6" s="19">
        <f t="shared" si="0"/>
        <v>8</v>
      </c>
      <c r="G6" s="46"/>
      <c r="H6" s="19">
        <v>8</v>
      </c>
      <c r="I6" s="7" t="s">
        <v>102</v>
      </c>
      <c r="J6" s="46"/>
      <c r="K6" s="8"/>
      <c r="L6" s="8"/>
      <c r="M6" s="46"/>
      <c r="N6" s="8"/>
      <c r="O6" s="8"/>
      <c r="P6" s="46"/>
      <c r="Q6" s="8"/>
      <c r="R6" s="8"/>
      <c r="S6" s="46"/>
      <c r="T6" s="8"/>
      <c r="U6" s="8"/>
      <c r="V6" s="46"/>
      <c r="W6" s="8"/>
      <c r="X6" s="8"/>
      <c r="Y6" s="46"/>
    </row>
    <row r="7" spans="1:25" ht="32.1" customHeight="1" thickBot="1" x14ac:dyDescent="0.3">
      <c r="A7" s="46"/>
      <c r="B7" s="16" t="s">
        <v>12</v>
      </c>
      <c r="C7" s="46"/>
      <c r="D7" s="30" t="s">
        <v>149</v>
      </c>
      <c r="E7" s="9" t="s">
        <v>66</v>
      </c>
      <c r="F7" s="20">
        <f t="shared" si="0"/>
        <v>6</v>
      </c>
      <c r="G7" s="46"/>
      <c r="H7" s="20">
        <v>6</v>
      </c>
      <c r="I7" s="10" t="s">
        <v>104</v>
      </c>
      <c r="J7" s="46"/>
      <c r="K7" s="11"/>
      <c r="L7" s="11"/>
      <c r="M7" s="46"/>
      <c r="N7" s="11"/>
      <c r="O7" s="11"/>
      <c r="P7" s="46"/>
      <c r="Q7" s="11"/>
      <c r="R7" s="11"/>
      <c r="S7" s="46"/>
      <c r="T7" s="11"/>
      <c r="U7" s="11"/>
      <c r="V7" s="46"/>
      <c r="W7" s="11"/>
      <c r="X7" s="11"/>
      <c r="Y7" s="46"/>
    </row>
    <row r="8" spans="1:25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</sheetData>
  <customSheetViews>
    <customSheetView guid="{EA446369-DB98-4FE6-9FDD-08ED10B401CA}" hiddenColumns="1">
      <selection activeCell="D1" sqref="D1:D1048576"/>
      <pageMargins left="0.7" right="0.7" top="0.78740157499999996" bottom="0.78740157499999996" header="0.3" footer="0.3"/>
    </customSheetView>
  </customSheetViews>
  <mergeCells count="7">
    <mergeCell ref="B1:X1"/>
    <mergeCell ref="W2:X2"/>
    <mergeCell ref="H2:I2"/>
    <mergeCell ref="K2:L2"/>
    <mergeCell ref="N2:O2"/>
    <mergeCell ref="Q2:R2"/>
    <mergeCell ref="T2:U2"/>
  </mergeCells>
  <pageMargins left="0.25" right="0.25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"/>
  <sheetViews>
    <sheetView showGridLines="0" workbookViewId="0">
      <selection activeCell="L12" sqref="L12"/>
    </sheetView>
  </sheetViews>
  <sheetFormatPr defaultRowHeight="15" x14ac:dyDescent="0.25"/>
  <cols>
    <col min="1" max="1" width="1.7109375" customWidth="1"/>
    <col min="2" max="2" width="7.42578125" bestFit="1" customWidth="1"/>
    <col min="3" max="3" width="1.7109375" customWidth="1"/>
    <col min="4" max="4" width="28.28515625" customWidth="1"/>
    <col min="5" max="5" width="30.7109375" customWidth="1"/>
    <col min="6" max="6" width="8" bestFit="1" customWidth="1"/>
    <col min="7" max="7" width="1.7109375" customWidth="1"/>
    <col min="8" max="9" width="8.7109375" customWidth="1"/>
    <col min="10" max="10" width="1.7109375" customWidth="1"/>
    <col min="11" max="12" width="8.7109375" customWidth="1"/>
    <col min="13" max="13" width="1.7109375" customWidth="1"/>
    <col min="14" max="15" width="8.7109375" customWidth="1"/>
    <col min="16" max="16" width="1.7109375" customWidth="1"/>
    <col min="17" max="18" width="8.7109375" customWidth="1"/>
    <col min="19" max="19" width="1.7109375" customWidth="1"/>
    <col min="20" max="21" width="8.7109375" customWidth="1"/>
    <col min="22" max="22" width="1.7109375" customWidth="1"/>
    <col min="23" max="24" width="8.7109375" customWidth="1"/>
    <col min="25" max="25" width="1.7109375" customWidth="1"/>
  </cols>
  <sheetData>
    <row r="1" spans="1:25" ht="24" thickBot="1" x14ac:dyDescent="0.4">
      <c r="A1" s="46"/>
      <c r="B1" s="58" t="s">
        <v>173</v>
      </c>
      <c r="C1" s="59"/>
      <c r="D1" s="60"/>
      <c r="E1" s="60"/>
      <c r="F1" s="60"/>
      <c r="G1" s="61"/>
      <c r="H1" s="60"/>
      <c r="I1" s="60"/>
      <c r="J1" s="61"/>
      <c r="K1" s="60"/>
      <c r="L1" s="60"/>
      <c r="M1" s="61"/>
      <c r="N1" s="60"/>
      <c r="O1" s="60"/>
      <c r="P1" s="61"/>
      <c r="Q1" s="60"/>
      <c r="R1" s="60"/>
      <c r="S1" s="61"/>
      <c r="T1" s="60"/>
      <c r="U1" s="60"/>
      <c r="V1" s="61"/>
      <c r="W1" s="60"/>
      <c r="X1" s="62"/>
      <c r="Y1" s="46"/>
    </row>
    <row r="2" spans="1:25" ht="16.5" thickBot="1" x14ac:dyDescent="0.3">
      <c r="A2" s="46"/>
      <c r="B2" s="24" t="s">
        <v>0</v>
      </c>
      <c r="C2" s="46"/>
      <c r="D2" s="25" t="s">
        <v>39</v>
      </c>
      <c r="E2" s="25" t="s">
        <v>41</v>
      </c>
      <c r="F2" s="24" t="s">
        <v>7</v>
      </c>
      <c r="G2" s="46"/>
      <c r="H2" s="70" t="s">
        <v>1</v>
      </c>
      <c r="I2" s="70"/>
      <c r="J2" s="46"/>
      <c r="K2" s="71" t="s">
        <v>2</v>
      </c>
      <c r="L2" s="71"/>
      <c r="M2" s="46"/>
      <c r="N2" s="72" t="s">
        <v>3</v>
      </c>
      <c r="O2" s="72"/>
      <c r="P2" s="46"/>
      <c r="Q2" s="73" t="s">
        <v>4</v>
      </c>
      <c r="R2" s="73"/>
      <c r="S2" s="46"/>
      <c r="T2" s="74" t="s">
        <v>5</v>
      </c>
      <c r="U2" s="74"/>
      <c r="V2" s="46"/>
      <c r="W2" s="69" t="s">
        <v>6</v>
      </c>
      <c r="X2" s="69"/>
      <c r="Y2" s="46"/>
    </row>
    <row r="3" spans="1:25" s="1" customFormat="1" ht="32.1" customHeight="1" thickBot="1" x14ac:dyDescent="0.3">
      <c r="A3" s="50"/>
      <c r="B3" s="14"/>
      <c r="C3" s="50"/>
      <c r="D3" s="35"/>
      <c r="E3" s="10"/>
      <c r="F3" s="20"/>
      <c r="G3" s="50"/>
      <c r="H3" s="20"/>
      <c r="I3" s="10"/>
      <c r="J3" s="50"/>
      <c r="K3" s="36"/>
      <c r="L3" s="36"/>
      <c r="M3" s="50"/>
      <c r="N3" s="36"/>
      <c r="O3" s="36"/>
      <c r="P3" s="50"/>
      <c r="Q3" s="36"/>
      <c r="R3" s="36"/>
      <c r="S3" s="50"/>
      <c r="T3" s="36"/>
      <c r="U3" s="36"/>
      <c r="V3" s="50"/>
      <c r="W3" s="36"/>
      <c r="X3" s="36"/>
      <c r="Y3" s="50"/>
    </row>
    <row r="4" spans="1:25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</sheetData>
  <customSheetViews>
    <customSheetView guid="{EA446369-DB98-4FE6-9FDD-08ED10B401CA}">
      <selection activeCell="F41" sqref="F41"/>
      <pageMargins left="0.7" right="0.7" top="0.78740157499999996" bottom="0.78740157499999996" header="0.3" footer="0.3"/>
    </customSheetView>
  </customSheetViews>
  <mergeCells count="7">
    <mergeCell ref="B1:X1"/>
    <mergeCell ref="K2:L2"/>
    <mergeCell ref="Q2:R2"/>
    <mergeCell ref="T2:U2"/>
    <mergeCell ref="W2:X2"/>
    <mergeCell ref="H2:I2"/>
    <mergeCell ref="N2:O2"/>
  </mergeCells>
  <pageMargins left="0.25" right="0.25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showGridLines="0" workbookViewId="0">
      <selection activeCell="AB8" sqref="AB8"/>
    </sheetView>
  </sheetViews>
  <sheetFormatPr defaultRowHeight="15" x14ac:dyDescent="0.25"/>
  <cols>
    <col min="1" max="1" width="1.7109375" customWidth="1"/>
    <col min="2" max="2" width="7.42578125" bestFit="1" customWidth="1"/>
    <col min="3" max="3" width="1.7109375" customWidth="1"/>
    <col min="4" max="4" width="28.28515625" customWidth="1"/>
    <col min="5" max="5" width="30.7109375" customWidth="1"/>
    <col min="6" max="6" width="8" bestFit="1" customWidth="1"/>
    <col min="7" max="7" width="1.7109375" customWidth="1"/>
    <col min="8" max="9" width="8.7109375" customWidth="1"/>
    <col min="10" max="10" width="1.7109375" customWidth="1"/>
    <col min="11" max="12" width="8.7109375" customWidth="1"/>
    <col min="13" max="13" width="1.7109375" customWidth="1"/>
    <col min="14" max="15" width="8.7109375" customWidth="1"/>
    <col min="16" max="16" width="1.7109375" customWidth="1"/>
    <col min="17" max="18" width="8.7109375" customWidth="1"/>
    <col min="19" max="19" width="1.7109375" customWidth="1"/>
    <col min="20" max="21" width="8.7109375" customWidth="1"/>
    <col min="22" max="22" width="1.7109375" customWidth="1"/>
    <col min="23" max="24" width="8.7109375" customWidth="1"/>
    <col min="25" max="25" width="1.7109375" customWidth="1"/>
  </cols>
  <sheetData>
    <row r="1" spans="1:25" ht="24" thickBot="1" x14ac:dyDescent="0.4">
      <c r="A1" s="46"/>
      <c r="B1" s="58" t="s">
        <v>155</v>
      </c>
      <c r="C1" s="59"/>
      <c r="D1" s="60"/>
      <c r="E1" s="60"/>
      <c r="F1" s="60"/>
      <c r="G1" s="61"/>
      <c r="H1" s="60"/>
      <c r="I1" s="60"/>
      <c r="J1" s="61"/>
      <c r="K1" s="60"/>
      <c r="L1" s="60"/>
      <c r="M1" s="61"/>
      <c r="N1" s="60"/>
      <c r="O1" s="60"/>
      <c r="P1" s="61"/>
      <c r="Q1" s="60"/>
      <c r="R1" s="60"/>
      <c r="S1" s="61"/>
      <c r="T1" s="60"/>
      <c r="U1" s="60"/>
      <c r="V1" s="61"/>
      <c r="W1" s="60"/>
      <c r="X1" s="62"/>
      <c r="Y1" s="46"/>
    </row>
    <row r="2" spans="1:25" ht="16.5" thickBot="1" x14ac:dyDescent="0.3">
      <c r="A2" s="46"/>
      <c r="B2" s="24" t="s">
        <v>0</v>
      </c>
      <c r="C2" s="46"/>
      <c r="D2" s="25" t="s">
        <v>39</v>
      </c>
      <c r="E2" s="25" t="s">
        <v>41</v>
      </c>
      <c r="F2" s="24" t="s">
        <v>7</v>
      </c>
      <c r="G2" s="46"/>
      <c r="H2" s="70" t="s">
        <v>1</v>
      </c>
      <c r="I2" s="70"/>
      <c r="J2" s="46"/>
      <c r="K2" s="71" t="s">
        <v>2</v>
      </c>
      <c r="L2" s="71"/>
      <c r="M2" s="46"/>
      <c r="N2" s="72" t="s">
        <v>3</v>
      </c>
      <c r="O2" s="72"/>
      <c r="P2" s="46"/>
      <c r="Q2" s="73" t="s">
        <v>4</v>
      </c>
      <c r="R2" s="73"/>
      <c r="S2" s="46"/>
      <c r="T2" s="74" t="s">
        <v>5</v>
      </c>
      <c r="U2" s="74"/>
      <c r="V2" s="46"/>
      <c r="W2" s="69" t="s">
        <v>6</v>
      </c>
      <c r="X2" s="69"/>
      <c r="Y2" s="46"/>
    </row>
    <row r="3" spans="1:25" ht="32.1" customHeight="1" thickBot="1" x14ac:dyDescent="0.3">
      <c r="A3" s="46"/>
      <c r="B3" s="16" t="s">
        <v>8</v>
      </c>
      <c r="C3" s="46"/>
      <c r="D3" s="30" t="s">
        <v>156</v>
      </c>
      <c r="E3" s="12" t="s">
        <v>62</v>
      </c>
      <c r="F3" s="20">
        <f t="shared" ref="F3:F4" si="0">H3+K3+N3+Q3+T3+W3</f>
        <v>15</v>
      </c>
      <c r="G3" s="46"/>
      <c r="H3" s="20">
        <v>15</v>
      </c>
      <c r="I3" s="10" t="s">
        <v>99</v>
      </c>
      <c r="J3" s="46"/>
      <c r="K3" s="11"/>
      <c r="L3" s="11"/>
      <c r="M3" s="46"/>
      <c r="N3" s="11"/>
      <c r="O3" s="11"/>
      <c r="P3" s="46"/>
      <c r="Q3" s="11"/>
      <c r="R3" s="11"/>
      <c r="S3" s="46"/>
      <c r="T3" s="11"/>
      <c r="U3" s="11"/>
      <c r="V3" s="46"/>
      <c r="W3" s="11"/>
      <c r="X3" s="11"/>
      <c r="Y3" s="46"/>
    </row>
    <row r="4" spans="1:25" ht="32.1" customHeight="1" thickBot="1" x14ac:dyDescent="0.3">
      <c r="A4" s="46"/>
      <c r="B4" s="15" t="s">
        <v>9</v>
      </c>
      <c r="C4" s="46"/>
      <c r="D4" s="34" t="s">
        <v>149</v>
      </c>
      <c r="E4" s="6" t="s">
        <v>66</v>
      </c>
      <c r="F4" s="19">
        <f t="shared" si="0"/>
        <v>12</v>
      </c>
      <c r="G4" s="46"/>
      <c r="H4" s="19">
        <v>12</v>
      </c>
      <c r="I4" s="7" t="s">
        <v>100</v>
      </c>
      <c r="J4" s="46"/>
      <c r="K4" s="8"/>
      <c r="L4" s="8"/>
      <c r="M4" s="46"/>
      <c r="N4" s="8"/>
      <c r="O4" s="8"/>
      <c r="P4" s="46"/>
      <c r="Q4" s="8"/>
      <c r="R4" s="8"/>
      <c r="S4" s="46"/>
      <c r="T4" s="8"/>
      <c r="U4" s="8"/>
      <c r="V4" s="46"/>
      <c r="W4" s="8"/>
      <c r="X4" s="8"/>
      <c r="Y4" s="46"/>
    </row>
    <row r="5" spans="1:2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</row>
  </sheetData>
  <customSheetViews>
    <customSheetView guid="{EA446369-DB98-4FE6-9FDD-08ED10B401CA}" hiddenColumns="1">
      <selection activeCell="B1" sqref="B1"/>
      <pageMargins left="0.7" right="0.7" top="0.78740157499999996" bottom="0.78740157499999996" header="0.3" footer="0.3"/>
    </customSheetView>
  </customSheetViews>
  <mergeCells count="7">
    <mergeCell ref="W2:X2"/>
    <mergeCell ref="B1:X1"/>
    <mergeCell ref="H2:I2"/>
    <mergeCell ref="K2:L2"/>
    <mergeCell ref="N2:O2"/>
    <mergeCell ref="Q2:R2"/>
    <mergeCell ref="T2:U2"/>
  </mergeCells>
  <pageMargins left="0.25" right="0.25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showGridLines="0" workbookViewId="0">
      <selection activeCell="U9" sqref="U9"/>
    </sheetView>
  </sheetViews>
  <sheetFormatPr defaultRowHeight="15" x14ac:dyDescent="0.25"/>
  <cols>
    <col min="1" max="1" width="1.7109375" customWidth="1"/>
    <col min="2" max="2" width="7.42578125" bestFit="1" customWidth="1"/>
    <col min="3" max="3" width="1.7109375" customWidth="1"/>
    <col min="4" max="4" width="28.28515625" customWidth="1"/>
    <col min="5" max="5" width="30.7109375" customWidth="1"/>
    <col min="6" max="6" width="8" bestFit="1" customWidth="1"/>
    <col min="7" max="7" width="1.7109375" customWidth="1"/>
    <col min="8" max="9" width="8.7109375" customWidth="1"/>
    <col min="10" max="10" width="1.7109375" customWidth="1"/>
    <col min="11" max="12" width="8.7109375" customWidth="1"/>
    <col min="13" max="13" width="1.7109375" customWidth="1"/>
    <col min="14" max="15" width="8.7109375" customWidth="1"/>
    <col min="16" max="16" width="1.7109375" customWidth="1"/>
    <col min="17" max="18" width="8.7109375" customWidth="1"/>
    <col min="19" max="19" width="1.7109375" customWidth="1"/>
    <col min="20" max="21" width="8.7109375" customWidth="1"/>
    <col min="22" max="22" width="1.7109375" customWidth="1"/>
    <col min="23" max="24" width="8.7109375" customWidth="1"/>
    <col min="25" max="25" width="1.7109375" customWidth="1"/>
  </cols>
  <sheetData>
    <row r="1" spans="1:25" ht="24" thickBot="1" x14ac:dyDescent="0.4">
      <c r="A1" s="46"/>
      <c r="B1" s="58" t="s">
        <v>157</v>
      </c>
      <c r="C1" s="59"/>
      <c r="D1" s="60"/>
      <c r="E1" s="60"/>
      <c r="F1" s="60"/>
      <c r="G1" s="61"/>
      <c r="H1" s="60"/>
      <c r="I1" s="60"/>
      <c r="J1" s="61"/>
      <c r="K1" s="60"/>
      <c r="L1" s="60"/>
      <c r="M1" s="61"/>
      <c r="N1" s="60"/>
      <c r="O1" s="60"/>
      <c r="P1" s="61"/>
      <c r="Q1" s="60"/>
      <c r="R1" s="60"/>
      <c r="S1" s="61"/>
      <c r="T1" s="60"/>
      <c r="U1" s="60"/>
      <c r="V1" s="61"/>
      <c r="W1" s="60"/>
      <c r="X1" s="62"/>
      <c r="Y1" s="46"/>
    </row>
    <row r="2" spans="1:25" ht="16.5" thickBot="1" x14ac:dyDescent="0.3">
      <c r="A2" s="46"/>
      <c r="B2" s="24" t="s">
        <v>0</v>
      </c>
      <c r="C2" s="46"/>
      <c r="D2" s="25" t="s">
        <v>39</v>
      </c>
      <c r="E2" s="25" t="s">
        <v>41</v>
      </c>
      <c r="F2" s="24" t="s">
        <v>7</v>
      </c>
      <c r="G2" s="46"/>
      <c r="H2" s="70" t="s">
        <v>1</v>
      </c>
      <c r="I2" s="70"/>
      <c r="J2" s="46"/>
      <c r="K2" s="71" t="s">
        <v>2</v>
      </c>
      <c r="L2" s="71"/>
      <c r="M2" s="46"/>
      <c r="N2" s="72" t="s">
        <v>3</v>
      </c>
      <c r="O2" s="72"/>
      <c r="P2" s="46"/>
      <c r="Q2" s="73" t="s">
        <v>4</v>
      </c>
      <c r="R2" s="73"/>
      <c r="S2" s="46"/>
      <c r="T2" s="74" t="s">
        <v>5</v>
      </c>
      <c r="U2" s="74"/>
      <c r="V2" s="46"/>
      <c r="W2" s="69" t="s">
        <v>6</v>
      </c>
      <c r="X2" s="69"/>
      <c r="Y2" s="46"/>
    </row>
    <row r="3" spans="1:25" ht="32.1" customHeight="1" thickBot="1" x14ac:dyDescent="0.3">
      <c r="A3" s="46"/>
      <c r="B3" s="16" t="s">
        <v>8</v>
      </c>
      <c r="C3" s="46"/>
      <c r="D3" s="30" t="s">
        <v>130</v>
      </c>
      <c r="E3" s="9" t="s">
        <v>49</v>
      </c>
      <c r="F3" s="20">
        <f t="shared" ref="F3:F12" si="0">H3+K3+N3+Q3+T3+W3</f>
        <v>15</v>
      </c>
      <c r="G3" s="46"/>
      <c r="H3" s="20">
        <v>15</v>
      </c>
      <c r="I3" s="10" t="s">
        <v>99</v>
      </c>
      <c r="J3" s="46"/>
      <c r="K3" s="11"/>
      <c r="L3" s="11"/>
      <c r="M3" s="46"/>
      <c r="N3" s="11"/>
      <c r="O3" s="11"/>
      <c r="P3" s="46"/>
      <c r="Q3" s="11"/>
      <c r="R3" s="11"/>
      <c r="S3" s="46"/>
      <c r="T3" s="11"/>
      <c r="U3" s="11"/>
      <c r="V3" s="46"/>
      <c r="W3" s="11"/>
      <c r="X3" s="11"/>
      <c r="Y3" s="46"/>
    </row>
    <row r="4" spans="1:25" ht="32.1" customHeight="1" thickBot="1" x14ac:dyDescent="0.3">
      <c r="A4" s="46"/>
      <c r="B4" s="15" t="s">
        <v>9</v>
      </c>
      <c r="C4" s="46"/>
      <c r="D4" s="34" t="s">
        <v>132</v>
      </c>
      <c r="E4" s="6" t="s">
        <v>51</v>
      </c>
      <c r="F4" s="19">
        <f t="shared" si="0"/>
        <v>12</v>
      </c>
      <c r="G4" s="46"/>
      <c r="H4" s="19">
        <v>12</v>
      </c>
      <c r="I4" s="7" t="s">
        <v>100</v>
      </c>
      <c r="J4" s="46"/>
      <c r="K4" s="8"/>
      <c r="L4" s="8"/>
      <c r="M4" s="46"/>
      <c r="N4" s="8"/>
      <c r="O4" s="8"/>
      <c r="P4" s="46"/>
      <c r="Q4" s="8"/>
      <c r="R4" s="8"/>
      <c r="S4" s="46"/>
      <c r="T4" s="8"/>
      <c r="U4" s="8"/>
      <c r="V4" s="46"/>
      <c r="W4" s="8"/>
      <c r="X4" s="8"/>
      <c r="Y4" s="46"/>
    </row>
    <row r="5" spans="1:25" ht="32.1" customHeight="1" thickBot="1" x14ac:dyDescent="0.3">
      <c r="A5" s="46"/>
      <c r="B5" s="16" t="s">
        <v>10</v>
      </c>
      <c r="C5" s="46"/>
      <c r="D5" s="30" t="s">
        <v>133</v>
      </c>
      <c r="E5" s="9" t="s">
        <v>52</v>
      </c>
      <c r="F5" s="20">
        <f t="shared" si="0"/>
        <v>10</v>
      </c>
      <c r="G5" s="46"/>
      <c r="H5" s="20">
        <v>10</v>
      </c>
      <c r="I5" s="10" t="s">
        <v>103</v>
      </c>
      <c r="J5" s="46"/>
      <c r="K5" s="11"/>
      <c r="L5" s="11"/>
      <c r="M5" s="46"/>
      <c r="N5" s="11"/>
      <c r="O5" s="11"/>
      <c r="P5" s="46"/>
      <c r="Q5" s="11"/>
      <c r="R5" s="11"/>
      <c r="S5" s="46"/>
      <c r="T5" s="11"/>
      <c r="U5" s="11"/>
      <c r="V5" s="46"/>
      <c r="W5" s="11"/>
      <c r="X5" s="11"/>
      <c r="Y5" s="46"/>
    </row>
    <row r="6" spans="1:25" ht="32.1" customHeight="1" thickBot="1" x14ac:dyDescent="0.3">
      <c r="A6" s="46"/>
      <c r="B6" s="15" t="s">
        <v>11</v>
      </c>
      <c r="C6" s="46"/>
      <c r="D6" s="34" t="s">
        <v>136</v>
      </c>
      <c r="E6" s="6" t="s">
        <v>55</v>
      </c>
      <c r="F6" s="19">
        <f t="shared" si="0"/>
        <v>8</v>
      </c>
      <c r="G6" s="46"/>
      <c r="H6" s="19">
        <v>8</v>
      </c>
      <c r="I6" s="7" t="s">
        <v>102</v>
      </c>
      <c r="J6" s="46"/>
      <c r="K6" s="8"/>
      <c r="L6" s="8"/>
      <c r="M6" s="46"/>
      <c r="N6" s="8"/>
      <c r="O6" s="8"/>
      <c r="P6" s="46"/>
      <c r="Q6" s="8"/>
      <c r="R6" s="8"/>
      <c r="S6" s="46"/>
      <c r="T6" s="8"/>
      <c r="U6" s="8"/>
      <c r="V6" s="46"/>
      <c r="W6" s="8"/>
      <c r="X6" s="8"/>
      <c r="Y6" s="46"/>
    </row>
    <row r="7" spans="1:25" ht="32.1" customHeight="1" thickBot="1" x14ac:dyDescent="0.3">
      <c r="A7" s="46"/>
      <c r="B7" s="16" t="s">
        <v>12</v>
      </c>
      <c r="C7" s="46"/>
      <c r="D7" s="30" t="s">
        <v>137</v>
      </c>
      <c r="E7" s="9" t="s">
        <v>56</v>
      </c>
      <c r="F7" s="20">
        <f t="shared" si="0"/>
        <v>6</v>
      </c>
      <c r="G7" s="46"/>
      <c r="H7" s="20">
        <v>6</v>
      </c>
      <c r="I7" s="10" t="s">
        <v>104</v>
      </c>
      <c r="J7" s="46"/>
      <c r="K7" s="11"/>
      <c r="L7" s="11"/>
      <c r="M7" s="46"/>
      <c r="N7" s="11"/>
      <c r="O7" s="11"/>
      <c r="P7" s="46"/>
      <c r="Q7" s="11"/>
      <c r="R7" s="11"/>
      <c r="S7" s="46"/>
      <c r="T7" s="11"/>
      <c r="U7" s="11"/>
      <c r="V7" s="46"/>
      <c r="W7" s="11"/>
      <c r="X7" s="11"/>
      <c r="Y7" s="46"/>
    </row>
    <row r="8" spans="1:25" ht="32.1" customHeight="1" thickBot="1" x14ac:dyDescent="0.3">
      <c r="A8" s="46"/>
      <c r="B8" s="15" t="s">
        <v>13</v>
      </c>
      <c r="C8" s="46"/>
      <c r="D8" s="34" t="s">
        <v>139</v>
      </c>
      <c r="E8" s="6" t="s">
        <v>49</v>
      </c>
      <c r="F8" s="19">
        <f t="shared" si="0"/>
        <v>5</v>
      </c>
      <c r="G8" s="46"/>
      <c r="H8" s="19">
        <v>5</v>
      </c>
      <c r="I8" s="7" t="s">
        <v>105</v>
      </c>
      <c r="J8" s="46"/>
      <c r="K8" s="8"/>
      <c r="L8" s="8"/>
      <c r="M8" s="46"/>
      <c r="N8" s="8"/>
      <c r="O8" s="8"/>
      <c r="P8" s="46"/>
      <c r="Q8" s="8"/>
      <c r="R8" s="8"/>
      <c r="S8" s="46"/>
      <c r="T8" s="8"/>
      <c r="U8" s="8"/>
      <c r="V8" s="46"/>
      <c r="W8" s="8"/>
      <c r="X8" s="8"/>
      <c r="Y8" s="46"/>
    </row>
    <row r="9" spans="1:25" ht="32.1" customHeight="1" thickBot="1" x14ac:dyDescent="0.3">
      <c r="A9" s="46"/>
      <c r="B9" s="16" t="s">
        <v>14</v>
      </c>
      <c r="C9" s="46"/>
      <c r="D9" s="30" t="s">
        <v>140</v>
      </c>
      <c r="E9" s="9" t="s">
        <v>58</v>
      </c>
      <c r="F9" s="20">
        <f t="shared" si="0"/>
        <v>4</v>
      </c>
      <c r="G9" s="46"/>
      <c r="H9" s="20">
        <v>4</v>
      </c>
      <c r="I9" s="10" t="s">
        <v>106</v>
      </c>
      <c r="J9" s="46"/>
      <c r="K9" s="11"/>
      <c r="L9" s="11"/>
      <c r="M9" s="46"/>
      <c r="N9" s="11"/>
      <c r="O9" s="11"/>
      <c r="P9" s="46"/>
      <c r="Q9" s="11"/>
      <c r="R9" s="11"/>
      <c r="S9" s="46"/>
      <c r="T9" s="11"/>
      <c r="U9" s="11"/>
      <c r="V9" s="46"/>
      <c r="W9" s="11"/>
      <c r="X9" s="11"/>
      <c r="Y9" s="46"/>
    </row>
    <row r="10" spans="1:25" ht="32.1" customHeight="1" thickBot="1" x14ac:dyDescent="0.3">
      <c r="A10" s="46"/>
      <c r="B10" s="15" t="s">
        <v>15</v>
      </c>
      <c r="C10" s="46"/>
      <c r="D10" s="34" t="s">
        <v>141</v>
      </c>
      <c r="E10" s="6" t="s">
        <v>50</v>
      </c>
      <c r="F10" s="19">
        <f t="shared" si="0"/>
        <v>3</v>
      </c>
      <c r="G10" s="46"/>
      <c r="H10" s="19">
        <v>3</v>
      </c>
      <c r="I10" s="7" t="s">
        <v>107</v>
      </c>
      <c r="J10" s="46"/>
      <c r="K10" s="8"/>
      <c r="L10" s="8"/>
      <c r="M10" s="46"/>
      <c r="N10" s="8"/>
      <c r="O10" s="8"/>
      <c r="P10" s="46"/>
      <c r="Q10" s="8"/>
      <c r="R10" s="8"/>
      <c r="S10" s="46"/>
      <c r="T10" s="8"/>
      <c r="U10" s="8"/>
      <c r="V10" s="46"/>
      <c r="W10" s="8"/>
      <c r="X10" s="8"/>
      <c r="Y10" s="46"/>
    </row>
    <row r="11" spans="1:25" ht="32.1" customHeight="1" thickBot="1" x14ac:dyDescent="0.3">
      <c r="A11" s="46"/>
      <c r="B11" s="16" t="s">
        <v>16</v>
      </c>
      <c r="C11" s="46"/>
      <c r="D11" s="30" t="s">
        <v>144</v>
      </c>
      <c r="E11" s="12" t="s">
        <v>61</v>
      </c>
      <c r="F11" s="20">
        <f t="shared" si="0"/>
        <v>2</v>
      </c>
      <c r="G11" s="46"/>
      <c r="H11" s="20">
        <v>2</v>
      </c>
      <c r="I11" s="10" t="s">
        <v>108</v>
      </c>
      <c r="J11" s="46"/>
      <c r="K11" s="11"/>
      <c r="L11" s="11"/>
      <c r="M11" s="46"/>
      <c r="N11" s="11"/>
      <c r="O11" s="11"/>
      <c r="P11" s="46"/>
      <c r="Q11" s="11"/>
      <c r="R11" s="11"/>
      <c r="S11" s="46"/>
      <c r="T11" s="11"/>
      <c r="U11" s="11"/>
      <c r="V11" s="46"/>
      <c r="W11" s="11"/>
      <c r="X11" s="11"/>
      <c r="Y11" s="46"/>
    </row>
    <row r="12" spans="1:25" ht="32.1" customHeight="1" thickBot="1" x14ac:dyDescent="0.3">
      <c r="A12" s="46"/>
      <c r="B12" s="15" t="s">
        <v>17</v>
      </c>
      <c r="C12" s="46"/>
      <c r="D12" s="34" t="s">
        <v>148</v>
      </c>
      <c r="E12" s="6" t="s">
        <v>65</v>
      </c>
      <c r="F12" s="19">
        <f t="shared" si="0"/>
        <v>1</v>
      </c>
      <c r="G12" s="46"/>
      <c r="H12" s="19">
        <v>1</v>
      </c>
      <c r="I12" s="7" t="s">
        <v>109</v>
      </c>
      <c r="J12" s="46"/>
      <c r="K12" s="8"/>
      <c r="L12" s="8"/>
      <c r="M12" s="46"/>
      <c r="N12" s="8"/>
      <c r="O12" s="8"/>
      <c r="P12" s="46"/>
      <c r="Q12" s="8"/>
      <c r="R12" s="8"/>
      <c r="S12" s="46"/>
      <c r="T12" s="8"/>
      <c r="U12" s="8"/>
      <c r="V12" s="46"/>
      <c r="W12" s="8"/>
      <c r="X12" s="8"/>
      <c r="Y12" s="46"/>
    </row>
    <row r="13" spans="1:25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</sheetData>
  <customSheetViews>
    <customSheetView guid="{EA446369-DB98-4FE6-9FDD-08ED10B401CA}" hiddenColumns="1">
      <selection activeCell="A2" sqref="A2"/>
      <pageMargins left="0.7" right="0.7" top="0.78740157499999996" bottom="0.78740157499999996" header="0.3" footer="0.3"/>
    </customSheetView>
  </customSheetViews>
  <mergeCells count="7">
    <mergeCell ref="W2:X2"/>
    <mergeCell ref="B1:X1"/>
    <mergeCell ref="H2:I2"/>
    <mergeCell ref="K2:L2"/>
    <mergeCell ref="N2:O2"/>
    <mergeCell ref="Q2:R2"/>
    <mergeCell ref="T2:U2"/>
  </mergeCells>
  <pageMargins left="0.25" right="0.25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showGridLines="0" workbookViewId="0">
      <selection activeCell="D6" sqref="D6"/>
    </sheetView>
  </sheetViews>
  <sheetFormatPr defaultRowHeight="15" x14ac:dyDescent="0.25"/>
  <cols>
    <col min="1" max="1" width="1.7109375" customWidth="1"/>
    <col min="2" max="2" width="7.42578125" bestFit="1" customWidth="1"/>
    <col min="3" max="3" width="1.7109375" customWidth="1"/>
    <col min="4" max="4" width="29" customWidth="1"/>
    <col min="5" max="5" width="7.7109375" style="2" bestFit="1" customWidth="1"/>
    <col min="6" max="6" width="1.7109375" customWidth="1"/>
    <col min="7" max="7" width="8.7109375" style="2" customWidth="1"/>
    <col min="8" max="8" width="8.7109375" customWidth="1"/>
    <col min="9" max="9" width="1.7109375" customWidth="1"/>
    <col min="10" max="11" width="8.7109375" customWidth="1"/>
    <col min="12" max="12" width="1.7109375" customWidth="1"/>
    <col min="13" max="14" width="8.7109375" customWidth="1"/>
    <col min="15" max="15" width="1.7109375" customWidth="1"/>
    <col min="16" max="17" width="8.7109375" customWidth="1"/>
    <col min="18" max="18" width="1.7109375" customWidth="1"/>
    <col min="19" max="20" width="8.7109375" customWidth="1"/>
    <col min="21" max="21" width="1.7109375" customWidth="1"/>
    <col min="22" max="23" width="8.7109375" customWidth="1"/>
    <col min="24" max="24" width="1.7109375" customWidth="1"/>
  </cols>
  <sheetData>
    <row r="1" spans="1:24" ht="24" thickBot="1" x14ac:dyDescent="0.4">
      <c r="A1" s="46"/>
      <c r="B1" s="75" t="s">
        <v>159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46"/>
    </row>
    <row r="2" spans="1:24" ht="16.5" thickBot="1" x14ac:dyDescent="0.3">
      <c r="A2" s="46"/>
      <c r="B2" s="24" t="s">
        <v>0</v>
      </c>
      <c r="C2" s="46"/>
      <c r="D2" s="25" t="s">
        <v>39</v>
      </c>
      <c r="E2" s="24" t="s">
        <v>7</v>
      </c>
      <c r="F2" s="46"/>
      <c r="G2" s="70" t="s">
        <v>1</v>
      </c>
      <c r="H2" s="70"/>
      <c r="I2" s="46"/>
      <c r="J2" s="71" t="s">
        <v>2</v>
      </c>
      <c r="K2" s="71"/>
      <c r="L2" s="46"/>
      <c r="M2" s="72" t="s">
        <v>3</v>
      </c>
      <c r="N2" s="72"/>
      <c r="O2" s="46"/>
      <c r="P2" s="73" t="s">
        <v>4</v>
      </c>
      <c r="Q2" s="73"/>
      <c r="R2" s="46"/>
      <c r="S2" s="74" t="s">
        <v>5</v>
      </c>
      <c r="T2" s="74"/>
      <c r="U2" s="46"/>
      <c r="V2" s="69" t="s">
        <v>6</v>
      </c>
      <c r="W2" s="69"/>
      <c r="X2" s="46"/>
    </row>
    <row r="3" spans="1:24" ht="62.1" customHeight="1" thickBot="1" x14ac:dyDescent="0.3">
      <c r="A3" s="46"/>
      <c r="B3" s="16" t="s">
        <v>8</v>
      </c>
      <c r="C3" s="46"/>
      <c r="D3" s="30" t="s">
        <v>160</v>
      </c>
      <c r="E3" s="20">
        <f t="shared" ref="E3:E16" si="0">G3+J3+M3+P3+S3+V3</f>
        <v>166</v>
      </c>
      <c r="F3" s="46"/>
      <c r="G3" s="20">
        <f>98+68</f>
        <v>166</v>
      </c>
      <c r="H3" s="9" t="s">
        <v>110</v>
      </c>
      <c r="I3" s="46"/>
      <c r="J3" s="11"/>
      <c r="K3" s="11"/>
      <c r="L3" s="46"/>
      <c r="M3" s="11"/>
      <c r="N3" s="11"/>
      <c r="O3" s="46"/>
      <c r="P3" s="11"/>
      <c r="Q3" s="11"/>
      <c r="R3" s="46"/>
      <c r="S3" s="11"/>
      <c r="T3" s="11"/>
      <c r="U3" s="46"/>
      <c r="V3" s="11"/>
      <c r="W3" s="11"/>
      <c r="X3" s="46"/>
    </row>
    <row r="4" spans="1:24" ht="62.1" customHeight="1" thickBot="1" x14ac:dyDescent="0.3">
      <c r="A4" s="46"/>
      <c r="B4" s="15" t="s">
        <v>9</v>
      </c>
      <c r="C4" s="46"/>
      <c r="D4" s="76" t="s">
        <v>177</v>
      </c>
      <c r="E4" s="19">
        <f t="shared" si="0"/>
        <v>164</v>
      </c>
      <c r="F4" s="46"/>
      <c r="G4" s="19">
        <f>85+79</f>
        <v>164</v>
      </c>
      <c r="H4" s="6" t="s">
        <v>111</v>
      </c>
      <c r="I4" s="46"/>
      <c r="J4" s="8"/>
      <c r="K4" s="8"/>
      <c r="L4" s="46"/>
      <c r="M4" s="8"/>
      <c r="N4" s="8"/>
      <c r="O4" s="46"/>
      <c r="P4" s="8"/>
      <c r="Q4" s="8"/>
      <c r="R4" s="46"/>
      <c r="S4" s="8"/>
      <c r="T4" s="8"/>
      <c r="U4" s="46"/>
      <c r="V4" s="8"/>
      <c r="W4" s="8"/>
      <c r="X4" s="46"/>
    </row>
    <row r="5" spans="1:24" ht="62.1" customHeight="1" thickBot="1" x14ac:dyDescent="0.3">
      <c r="A5" s="46"/>
      <c r="B5" s="16" t="s">
        <v>10</v>
      </c>
      <c r="C5" s="46"/>
      <c r="D5" s="56" t="s">
        <v>176</v>
      </c>
      <c r="E5" s="20">
        <f t="shared" si="0"/>
        <v>80</v>
      </c>
      <c r="F5" s="46"/>
      <c r="G5" s="20">
        <f>58+22</f>
        <v>80</v>
      </c>
      <c r="H5" s="9" t="s">
        <v>112</v>
      </c>
      <c r="I5" s="46"/>
      <c r="J5" s="11"/>
      <c r="K5" s="11"/>
      <c r="L5" s="46"/>
      <c r="M5" s="11"/>
      <c r="N5" s="11"/>
      <c r="O5" s="46"/>
      <c r="P5" s="11"/>
      <c r="Q5" s="11"/>
      <c r="R5" s="46"/>
      <c r="S5" s="11"/>
      <c r="T5" s="11"/>
      <c r="U5" s="46"/>
      <c r="V5" s="11"/>
      <c r="W5" s="11"/>
      <c r="X5" s="46"/>
    </row>
    <row r="6" spans="1:24" ht="62.1" customHeight="1" thickBot="1" x14ac:dyDescent="0.3">
      <c r="A6" s="46"/>
      <c r="B6" s="15" t="s">
        <v>11</v>
      </c>
      <c r="C6" s="46"/>
      <c r="D6" s="34" t="s">
        <v>161</v>
      </c>
      <c r="E6" s="19">
        <f t="shared" si="0"/>
        <v>71</v>
      </c>
      <c r="F6" s="46"/>
      <c r="G6" s="19">
        <f>46+25</f>
        <v>71</v>
      </c>
      <c r="H6" s="6" t="s">
        <v>113</v>
      </c>
      <c r="I6" s="46"/>
      <c r="J6" s="8"/>
      <c r="K6" s="8"/>
      <c r="L6" s="46"/>
      <c r="M6" s="8"/>
      <c r="N6" s="8"/>
      <c r="O6" s="46"/>
      <c r="P6" s="8"/>
      <c r="Q6" s="8"/>
      <c r="R6" s="46"/>
      <c r="S6" s="8"/>
      <c r="T6" s="8"/>
      <c r="U6" s="46"/>
      <c r="V6" s="8"/>
      <c r="W6" s="8"/>
      <c r="X6" s="46"/>
    </row>
    <row r="7" spans="1:24" ht="62.1" customHeight="1" thickBot="1" x14ac:dyDescent="0.3">
      <c r="A7" s="46"/>
      <c r="B7" s="16" t="s">
        <v>12</v>
      </c>
      <c r="C7" s="46"/>
      <c r="D7" s="56" t="s">
        <v>175</v>
      </c>
      <c r="E7" s="20">
        <f t="shared" si="0"/>
        <v>66</v>
      </c>
      <c r="F7" s="46"/>
      <c r="G7" s="20">
        <v>66</v>
      </c>
      <c r="H7" s="9" t="s">
        <v>114</v>
      </c>
      <c r="I7" s="46"/>
      <c r="J7" s="11"/>
      <c r="K7" s="11"/>
      <c r="L7" s="46"/>
      <c r="M7" s="11"/>
      <c r="N7" s="11"/>
      <c r="O7" s="46"/>
      <c r="P7" s="11"/>
      <c r="Q7" s="11"/>
      <c r="R7" s="46"/>
      <c r="S7" s="11"/>
      <c r="T7" s="11"/>
      <c r="U7" s="46"/>
      <c r="V7" s="11"/>
      <c r="W7" s="11"/>
      <c r="X7" s="46"/>
    </row>
    <row r="8" spans="1:24" ht="62.1" customHeight="1" thickBot="1" x14ac:dyDescent="0.3">
      <c r="A8" s="46"/>
      <c r="B8" s="15" t="s">
        <v>13</v>
      </c>
      <c r="C8" s="46"/>
      <c r="D8" s="54" t="s">
        <v>174</v>
      </c>
      <c r="E8" s="19">
        <f t="shared" si="0"/>
        <v>58</v>
      </c>
      <c r="F8" s="46"/>
      <c r="G8" s="19">
        <f>54+4</f>
        <v>58</v>
      </c>
      <c r="H8" s="6" t="s">
        <v>115</v>
      </c>
      <c r="I8" s="46"/>
      <c r="J8" s="8"/>
      <c r="K8" s="8"/>
      <c r="L8" s="46"/>
      <c r="M8" s="8"/>
      <c r="N8" s="8"/>
      <c r="O8" s="46"/>
      <c r="P8" s="8"/>
      <c r="Q8" s="8"/>
      <c r="R8" s="46"/>
      <c r="S8" s="8"/>
      <c r="T8" s="8"/>
      <c r="U8" s="46"/>
      <c r="V8" s="8"/>
      <c r="W8" s="8"/>
      <c r="X8" s="46"/>
    </row>
    <row r="9" spans="1:24" ht="62.1" customHeight="1" thickBot="1" x14ac:dyDescent="0.3">
      <c r="A9" s="46"/>
      <c r="B9" s="16" t="s">
        <v>14</v>
      </c>
      <c r="C9" s="46"/>
      <c r="D9" s="30" t="s">
        <v>162</v>
      </c>
      <c r="E9" s="20">
        <f t="shared" si="0"/>
        <v>48</v>
      </c>
      <c r="F9" s="46"/>
      <c r="G9" s="20">
        <f>38+10</f>
        <v>48</v>
      </c>
      <c r="H9" s="9" t="s">
        <v>116</v>
      </c>
      <c r="I9" s="46"/>
      <c r="J9" s="11"/>
      <c r="K9" s="11"/>
      <c r="L9" s="46"/>
      <c r="M9" s="11"/>
      <c r="N9" s="11"/>
      <c r="O9" s="46"/>
      <c r="P9" s="11"/>
      <c r="Q9" s="11"/>
      <c r="R9" s="46"/>
      <c r="S9" s="11"/>
      <c r="T9" s="11"/>
      <c r="U9" s="46"/>
      <c r="V9" s="11"/>
      <c r="W9" s="11"/>
      <c r="X9" s="46"/>
    </row>
    <row r="10" spans="1:24" ht="62.1" customHeight="1" thickBot="1" x14ac:dyDescent="0.3">
      <c r="A10" s="46"/>
      <c r="B10" s="15" t="s">
        <v>15</v>
      </c>
      <c r="C10" s="46"/>
      <c r="D10" s="34" t="s">
        <v>163</v>
      </c>
      <c r="E10" s="19">
        <f t="shared" si="0"/>
        <v>43</v>
      </c>
      <c r="F10" s="46"/>
      <c r="G10" s="19">
        <f>34+9</f>
        <v>43</v>
      </c>
      <c r="H10" s="6" t="s">
        <v>117</v>
      </c>
      <c r="I10" s="46"/>
      <c r="J10" s="8"/>
      <c r="K10" s="8"/>
      <c r="L10" s="46"/>
      <c r="M10" s="8"/>
      <c r="N10" s="8"/>
      <c r="O10" s="46"/>
      <c r="P10" s="8"/>
      <c r="Q10" s="8"/>
      <c r="R10" s="46"/>
      <c r="S10" s="8"/>
      <c r="T10" s="8"/>
      <c r="U10" s="46"/>
      <c r="V10" s="8"/>
      <c r="W10" s="8"/>
      <c r="X10" s="46"/>
    </row>
    <row r="11" spans="1:24" ht="62.1" customHeight="1" thickBot="1" x14ac:dyDescent="0.3">
      <c r="A11" s="46"/>
      <c r="B11" s="16" t="s">
        <v>16</v>
      </c>
      <c r="C11" s="46"/>
      <c r="D11" s="30" t="s">
        <v>164</v>
      </c>
      <c r="E11" s="20">
        <f t="shared" si="0"/>
        <v>32</v>
      </c>
      <c r="F11" s="46"/>
      <c r="G11" s="20">
        <f>18+14</f>
        <v>32</v>
      </c>
      <c r="H11" s="9" t="s">
        <v>118</v>
      </c>
      <c r="I11" s="46"/>
      <c r="J11" s="11"/>
      <c r="K11" s="11"/>
      <c r="L11" s="46"/>
      <c r="M11" s="11"/>
      <c r="N11" s="11"/>
      <c r="O11" s="46"/>
      <c r="P11" s="11"/>
      <c r="Q11" s="11"/>
      <c r="R11" s="46"/>
      <c r="S11" s="11"/>
      <c r="T11" s="11"/>
      <c r="U11" s="46"/>
      <c r="V11" s="11"/>
      <c r="W11" s="11"/>
      <c r="X11" s="46"/>
    </row>
    <row r="12" spans="1:24" ht="62.1" customHeight="1" thickBot="1" x14ac:dyDescent="0.3">
      <c r="A12" s="46"/>
      <c r="B12" s="15" t="s">
        <v>18</v>
      </c>
      <c r="C12" s="46"/>
      <c r="D12" s="34" t="s">
        <v>165</v>
      </c>
      <c r="E12" s="19">
        <f t="shared" si="0"/>
        <v>28</v>
      </c>
      <c r="F12" s="46"/>
      <c r="G12" s="19">
        <v>28</v>
      </c>
      <c r="H12" s="6" t="s">
        <v>119</v>
      </c>
      <c r="I12" s="46"/>
      <c r="J12" s="8"/>
      <c r="K12" s="8"/>
      <c r="L12" s="46"/>
      <c r="M12" s="8"/>
      <c r="N12" s="8"/>
      <c r="O12" s="46"/>
      <c r="P12" s="8"/>
      <c r="Q12" s="8"/>
      <c r="R12" s="46"/>
      <c r="S12" s="8"/>
      <c r="T12" s="8"/>
      <c r="U12" s="46"/>
      <c r="V12" s="8"/>
      <c r="W12" s="8"/>
      <c r="X12" s="46"/>
    </row>
    <row r="13" spans="1:24" ht="62.1" customHeight="1" thickBot="1" x14ac:dyDescent="0.3">
      <c r="A13" s="46"/>
      <c r="B13" s="16" t="s">
        <v>17</v>
      </c>
      <c r="C13" s="46"/>
      <c r="D13" s="30" t="s">
        <v>166</v>
      </c>
      <c r="E13" s="20">
        <f t="shared" si="0"/>
        <v>28</v>
      </c>
      <c r="F13" s="46"/>
      <c r="G13" s="20">
        <f>20+8</f>
        <v>28</v>
      </c>
      <c r="H13" s="9" t="s">
        <v>120</v>
      </c>
      <c r="I13" s="46"/>
      <c r="J13" s="11"/>
      <c r="K13" s="11"/>
      <c r="L13" s="46"/>
      <c r="M13" s="11"/>
      <c r="N13" s="11"/>
      <c r="O13" s="46"/>
      <c r="P13" s="11"/>
      <c r="Q13" s="11"/>
      <c r="R13" s="46"/>
      <c r="S13" s="11"/>
      <c r="T13" s="11"/>
      <c r="U13" s="46"/>
      <c r="V13" s="11"/>
      <c r="W13" s="11"/>
      <c r="X13" s="46"/>
    </row>
    <row r="14" spans="1:24" ht="62.1" customHeight="1" thickBot="1" x14ac:dyDescent="0.3">
      <c r="A14" s="46"/>
      <c r="B14" s="15" t="s">
        <v>19</v>
      </c>
      <c r="C14" s="46"/>
      <c r="D14" s="34" t="s">
        <v>167</v>
      </c>
      <c r="E14" s="19">
        <f t="shared" si="0"/>
        <v>16</v>
      </c>
      <c r="F14" s="46"/>
      <c r="G14" s="19">
        <v>16</v>
      </c>
      <c r="H14" s="6" t="s">
        <v>121</v>
      </c>
      <c r="I14" s="46"/>
      <c r="J14" s="8"/>
      <c r="K14" s="8"/>
      <c r="L14" s="46"/>
      <c r="M14" s="8"/>
      <c r="N14" s="8"/>
      <c r="O14" s="46"/>
      <c r="P14" s="8"/>
      <c r="Q14" s="8"/>
      <c r="R14" s="46"/>
      <c r="S14" s="8"/>
      <c r="T14" s="8"/>
      <c r="U14" s="46"/>
      <c r="V14" s="8"/>
      <c r="W14" s="8"/>
      <c r="X14" s="46"/>
    </row>
    <row r="15" spans="1:24" ht="62.1" customHeight="1" thickBot="1" x14ac:dyDescent="0.3">
      <c r="A15" s="46"/>
      <c r="B15" s="16" t="s">
        <v>20</v>
      </c>
      <c r="C15" s="46"/>
      <c r="D15" s="30" t="s">
        <v>168</v>
      </c>
      <c r="E15" s="20">
        <f t="shared" si="0"/>
        <v>7</v>
      </c>
      <c r="F15" s="46"/>
      <c r="G15" s="20">
        <v>7</v>
      </c>
      <c r="H15" s="9" t="s">
        <v>122</v>
      </c>
      <c r="I15" s="46"/>
      <c r="J15" s="11"/>
      <c r="K15" s="11"/>
      <c r="L15" s="46"/>
      <c r="M15" s="11"/>
      <c r="N15" s="11"/>
      <c r="O15" s="46"/>
      <c r="P15" s="11"/>
      <c r="Q15" s="11"/>
      <c r="R15" s="46"/>
      <c r="S15" s="11"/>
      <c r="T15" s="11"/>
      <c r="U15" s="46"/>
      <c r="V15" s="11"/>
      <c r="W15" s="11"/>
      <c r="X15" s="46"/>
    </row>
    <row r="16" spans="1:24" ht="62.1" customHeight="1" thickBot="1" x14ac:dyDescent="0.3">
      <c r="A16" s="46"/>
      <c r="B16" s="15" t="s">
        <v>21</v>
      </c>
      <c r="C16" s="46"/>
      <c r="D16" s="34" t="s">
        <v>169</v>
      </c>
      <c r="E16" s="19">
        <f t="shared" si="0"/>
        <v>4</v>
      </c>
      <c r="F16" s="46"/>
      <c r="G16" s="19">
        <f>3+1</f>
        <v>4</v>
      </c>
      <c r="H16" s="6" t="s">
        <v>123</v>
      </c>
      <c r="I16" s="46"/>
      <c r="J16" s="8"/>
      <c r="K16" s="8"/>
      <c r="L16" s="46"/>
      <c r="M16" s="8"/>
      <c r="N16" s="8"/>
      <c r="O16" s="46"/>
      <c r="P16" s="8"/>
      <c r="Q16" s="8"/>
      <c r="R16" s="46"/>
      <c r="S16" s="8"/>
      <c r="T16" s="8"/>
      <c r="U16" s="46"/>
      <c r="V16" s="8"/>
      <c r="W16" s="8"/>
      <c r="X16" s="46"/>
    </row>
    <row r="17" spans="1:24" x14ac:dyDescent="0.25">
      <c r="A17" s="46"/>
      <c r="B17" s="46"/>
      <c r="C17" s="46"/>
      <c r="D17" s="46"/>
      <c r="E17" s="52"/>
      <c r="F17" s="46"/>
      <c r="G17" s="52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</sheetData>
  <sortState ref="D3:R16">
    <sortCondition descending="1" ref="G3:G16"/>
  </sortState>
  <customSheetViews>
    <customSheetView guid="{EA446369-DB98-4FE6-9FDD-08ED10B401CA}">
      <selection activeCell="B12" sqref="B12"/>
      <pageMargins left="0.7" right="0.7" top="0.78740157499999996" bottom="0.78740157499999996" header="0.3" footer="0.3"/>
    </customSheetView>
  </customSheetViews>
  <mergeCells count="7">
    <mergeCell ref="B1:W1"/>
    <mergeCell ref="S2:T2"/>
    <mergeCell ref="V2:W2"/>
    <mergeCell ref="G2:H2"/>
    <mergeCell ref="J2:K2"/>
    <mergeCell ref="M2:N2"/>
    <mergeCell ref="P2:Q2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Absolutní</vt:lpstr>
      <vt:lpstr>2WD</vt:lpstr>
      <vt:lpstr>Klasic</vt:lpstr>
      <vt:lpstr>Ženy a dívky</vt:lpstr>
      <vt:lpstr>Super Junior</vt:lpstr>
      <vt:lpstr>Junior</vt:lpstr>
      <vt:lpstr>50+</vt:lpstr>
      <vt:lpstr>Týmy</vt:lpstr>
      <vt:lpstr>Absolutní!Oblast_tisku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</cp:lastModifiedBy>
  <cp:lastPrinted>2026-03-29T15:51:16Z</cp:lastPrinted>
  <dcterms:created xsi:type="dcterms:W3CDTF">2006-09-16T00:00:00Z</dcterms:created>
  <dcterms:modified xsi:type="dcterms:W3CDTF">2026-03-29T17:45:14Z</dcterms:modified>
</cp:coreProperties>
</file>